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02 ketv.    (2)" sheetId="1" r:id="rId1"/>
    <sheet name="2017 01 ketv.   " sheetId="2" r:id="rId2"/>
    <sheet name="2016 02 ketv.    (2)" sheetId="3" r:id="rId3"/>
    <sheet name="2016 01 ketv.   " sheetId="4" r:id="rId4"/>
    <sheet name="2015 04 ketv.  " sheetId="5" r:id="rId5"/>
    <sheet name="2015 02 ketv. " sheetId="6" r:id="rId6"/>
    <sheet name="2015 01 ketv." sheetId="7" r:id="rId7"/>
    <sheet name="2014 IV ketv  (5)" sheetId="8" r:id="rId8"/>
    <sheet name="2014 IV ketv  (4)" sheetId="9" r:id="rId9"/>
    <sheet name="2014 III ketv  (3)" sheetId="10" r:id="rId10"/>
    <sheet name="2014 II ketv  (2)" sheetId="11" r:id="rId11"/>
    <sheet name="2014 I ketv " sheetId="12" r:id="rId12"/>
    <sheet name="2013 IV ketv (5)" sheetId="13" r:id="rId13"/>
    <sheet name="2013 III ketv (4)" sheetId="14" r:id="rId14"/>
    <sheet name="2013 III ketv (3)" sheetId="15" r:id="rId15"/>
    <sheet name="2013 II ketv (2)" sheetId="16" r:id="rId16"/>
    <sheet name="2013 1 ketv" sheetId="17" r:id="rId17"/>
    <sheet name="4" sheetId="18" r:id="rId18"/>
  </sheets>
  <definedNames>
    <definedName name="_xlnm.Print_Area" localSheetId="16">'2013 1 ketv'!$A$1:$M$28</definedName>
    <definedName name="_xlnm.Print_Area" localSheetId="15">'2013 II ketv (2)'!$A$1:$M$28</definedName>
    <definedName name="_xlnm.Print_Area" localSheetId="14">'2013 III ketv (3)'!$A$1:$M$28</definedName>
    <definedName name="_xlnm.Print_Area" localSheetId="13">'2013 III ketv (4)'!$A$1:$M$28</definedName>
    <definedName name="_xlnm.Print_Area" localSheetId="12">'2013 IV ketv (5)'!$A$1:$M$28</definedName>
    <definedName name="_xlnm.Print_Area" localSheetId="11">'2014 I ketv '!$A$1:$M$28</definedName>
    <definedName name="_xlnm.Print_Area" localSheetId="10">'2014 II ketv  (2)'!$A$1:$M$28</definedName>
    <definedName name="_xlnm.Print_Area" localSheetId="9">'2014 III ketv  (3)'!$A$1:$M$28</definedName>
    <definedName name="_xlnm.Print_Area" localSheetId="8">'2014 IV ketv  (4)'!$A$1:$M$28</definedName>
    <definedName name="_xlnm.Print_Area" localSheetId="7">'2014 IV ketv  (5)'!$A$1:$M$28</definedName>
    <definedName name="_xlnm.Print_Area" localSheetId="6">'2015 01 ketv.'!$A$1:$M$28</definedName>
    <definedName name="_xlnm.Print_Area" localSheetId="5">'2015 02 ketv. '!$A$1:$M$28</definedName>
    <definedName name="_xlnm.Print_Area" localSheetId="4">'2015 04 ketv.  '!$A$1:$M$28</definedName>
    <definedName name="_xlnm.Print_Area" localSheetId="3">'2016 01 ketv.   '!$A$1:$M$28</definedName>
    <definedName name="_xlnm.Print_Area" localSheetId="2">'2016 02 ketv.    (2)'!$A$1:$M$28</definedName>
    <definedName name="_xlnm.Print_Area" localSheetId="1">'2017 01 ketv.   '!$A$1:$M$28</definedName>
    <definedName name="_xlnm.Print_Area" localSheetId="0">'2017 02 ketv.    (2)'!$A$1:$M$28</definedName>
    <definedName name="_xlnm.Print_Area" localSheetId="17">'4'!$A$1:$M$28</definedName>
    <definedName name="_xlnm.Print_Titles" localSheetId="16">'2013 1 ketv'!$10:$12</definedName>
    <definedName name="_xlnm.Print_Titles" localSheetId="15">'2013 II ketv (2)'!$10:$12</definedName>
    <definedName name="_xlnm.Print_Titles" localSheetId="14">'2013 III ketv (3)'!$10:$12</definedName>
    <definedName name="_xlnm.Print_Titles" localSheetId="13">'2013 III ketv (4)'!$10:$12</definedName>
    <definedName name="_xlnm.Print_Titles" localSheetId="12">'2013 IV ketv (5)'!$10:$12</definedName>
    <definedName name="_xlnm.Print_Titles" localSheetId="11">'2014 I ketv '!$10:$12</definedName>
    <definedName name="_xlnm.Print_Titles" localSheetId="10">'2014 II ketv  (2)'!$10:$12</definedName>
    <definedName name="_xlnm.Print_Titles" localSheetId="9">'2014 III ketv  (3)'!$10:$12</definedName>
    <definedName name="_xlnm.Print_Titles" localSheetId="8">'2014 IV ketv  (4)'!$10:$12</definedName>
    <definedName name="_xlnm.Print_Titles" localSheetId="7">'2014 IV ketv  (5)'!$10:$12</definedName>
    <definedName name="_xlnm.Print_Titles" localSheetId="6">'2015 01 ketv.'!$10:$12</definedName>
    <definedName name="_xlnm.Print_Titles" localSheetId="5">'2015 02 ketv. '!$10:$12</definedName>
    <definedName name="_xlnm.Print_Titles" localSheetId="4">'2015 04 ketv.  '!$10:$12</definedName>
    <definedName name="_xlnm.Print_Titles" localSheetId="3">'2016 01 ketv.   '!$10:$12</definedName>
    <definedName name="_xlnm.Print_Titles" localSheetId="2">'2016 02 ketv.    (2)'!$10:$12</definedName>
    <definedName name="_xlnm.Print_Titles" localSheetId="1">'2017 01 ketv.   '!$10:$12</definedName>
    <definedName name="_xlnm.Print_Titles" localSheetId="0">'2017 02 ketv.    (2)'!$10:$12</definedName>
    <definedName name="_xlnm.Print_Titles" localSheetId="17">'4'!$10:$12</definedName>
  </definedNames>
  <calcPr calcMode="manual" fullCalcOnLoad="1"/>
</workbook>
</file>

<file path=xl/sharedStrings.xml><?xml version="1.0" encoding="utf-8"?>
<sst xmlns="http://schemas.openxmlformats.org/spreadsheetml/2006/main" count="846" uniqueCount="41">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</sst>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16" borderId="4" applyNumberFormat="0" applyAlignment="0" applyProtection="0"/>
    <xf numFmtId="0" fontId="15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80" zoomScaleNormal="80" zoomScaleSheetLayoutView="80" zoomScalePageLayoutView="0" workbookViewId="0" topLeftCell="A7">
      <selection activeCell="T16" sqref="T1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3463.04</v>
      </c>
      <c r="D13" s="3">
        <f>SUM(D14+D15)</f>
        <v>52535.9</v>
      </c>
      <c r="E13" s="3">
        <f>SUM(E14+E15)</f>
        <v>0</v>
      </c>
      <c r="F13" s="3">
        <f>SUM(F14+F15)</f>
        <v>0</v>
      </c>
      <c r="G13" s="3"/>
      <c r="H13" s="3"/>
      <c r="I13" s="17">
        <f>SUM(I14+I15)</f>
        <v>53392.44</v>
      </c>
      <c r="J13" s="3"/>
      <c r="K13" s="3">
        <f>SUM(K14+K15)</f>
        <v>0</v>
      </c>
      <c r="L13" s="17">
        <f>SUM(L14+L15)</f>
        <v>0</v>
      </c>
      <c r="M13" s="17">
        <f>SUM(C13+D13+F13-I13+L13+E13)</f>
        <v>2606.5</v>
      </c>
    </row>
    <row r="14" spans="1:13" ht="15" customHeight="1">
      <c r="A14" s="2" t="s">
        <v>7</v>
      </c>
      <c r="B14" s="4" t="s">
        <v>8</v>
      </c>
      <c r="C14" s="3">
        <v>3463.04</v>
      </c>
      <c r="D14" s="3">
        <v>1702.29</v>
      </c>
      <c r="E14" s="3"/>
      <c r="F14" s="3"/>
      <c r="G14" s="3"/>
      <c r="H14" s="3"/>
      <c r="I14" s="3">
        <v>2558.83</v>
      </c>
      <c r="J14" s="3"/>
      <c r="K14" s="3"/>
      <c r="L14" s="17"/>
      <c r="M14" s="17">
        <f>SUM(C14+D14+E14+F14+L14-I14)</f>
        <v>2606.5</v>
      </c>
    </row>
    <row r="15" spans="1:13" ht="15" customHeight="1">
      <c r="A15" s="2" t="s">
        <v>9</v>
      </c>
      <c r="B15" s="4" t="s">
        <v>10</v>
      </c>
      <c r="C15" s="3"/>
      <c r="D15" s="3">
        <v>50833.61</v>
      </c>
      <c r="E15" s="3"/>
      <c r="F15" s="3"/>
      <c r="G15" s="3"/>
      <c r="H15" s="3"/>
      <c r="I15" s="17">
        <v>50833.61</v>
      </c>
      <c r="J15" s="3"/>
      <c r="K15" s="3"/>
      <c r="L15" s="3"/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41967.340000000004</v>
      </c>
      <c r="D16" s="3">
        <f>SUM(D17:D18)</f>
        <v>119884.92</v>
      </c>
      <c r="E16" s="3">
        <f>SUM(E17:E18)</f>
        <v>0</v>
      </c>
      <c r="F16" s="3">
        <f>SUM(F17:F18)</f>
        <v>0</v>
      </c>
      <c r="G16" s="3"/>
      <c r="H16" s="3"/>
      <c r="I16" s="17">
        <f>SUM(I17:I18)</f>
        <v>123049.79999999999</v>
      </c>
      <c r="J16" s="3"/>
      <c r="K16" s="3"/>
      <c r="L16" s="17">
        <f>SUM(L17+L18)</f>
        <v>0</v>
      </c>
      <c r="M16" s="17">
        <f>SUM(C16+D16+F16+L16-I16+E16)</f>
        <v>38802.46000000002</v>
      </c>
    </row>
    <row r="17" spans="1:13" ht="15" customHeight="1">
      <c r="A17" s="2" t="s">
        <v>30</v>
      </c>
      <c r="B17" s="4" t="s">
        <v>8</v>
      </c>
      <c r="C17" s="3">
        <v>41963.72</v>
      </c>
      <c r="D17" s="3">
        <v>7213.95</v>
      </c>
      <c r="E17" s="3"/>
      <c r="F17" s="3"/>
      <c r="G17" s="3"/>
      <c r="H17" s="3"/>
      <c r="I17" s="17">
        <v>10375.21</v>
      </c>
      <c r="J17" s="3"/>
      <c r="K17" s="3"/>
      <c r="L17" s="3"/>
      <c r="M17" s="17">
        <f>SUM(C17+D17+F17+L17-I17+E17)</f>
        <v>38802.46</v>
      </c>
    </row>
    <row r="18" spans="1:13" ht="15" customHeight="1">
      <c r="A18" s="2" t="s">
        <v>31</v>
      </c>
      <c r="B18" s="4" t="s">
        <v>10</v>
      </c>
      <c r="C18" s="3">
        <v>3.62</v>
      </c>
      <c r="D18" s="3">
        <v>112670.97</v>
      </c>
      <c r="E18" s="3"/>
      <c r="F18" s="3"/>
      <c r="G18" s="3"/>
      <c r="H18" s="3"/>
      <c r="I18" s="3">
        <v>112674.59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249</v>
      </c>
      <c r="D19" s="3">
        <f>SUM(D20:D21)</f>
        <v>812.53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1061.53</v>
      </c>
      <c r="J19" s="3"/>
      <c r="K19" s="3">
        <f>SUM(K20:K21)</f>
        <v>0</v>
      </c>
      <c r="L19" s="17">
        <f>SUM(L20:L21)</f>
        <v>0</v>
      </c>
      <c r="M19" s="17">
        <f>SUM(C19+D19+F19+L19-I19-K19+E19)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249</v>
      </c>
      <c r="D21" s="3">
        <v>812.53</v>
      </c>
      <c r="E21" s="16"/>
      <c r="F21" s="3"/>
      <c r="G21" s="3"/>
      <c r="H21" s="3"/>
      <c r="I21" s="3">
        <v>1061.53</v>
      </c>
      <c r="J21" s="3"/>
      <c r="K21" s="3"/>
      <c r="L21" s="17"/>
      <c r="M21" s="17">
        <f>SUM(C21+D21+E21+F21+L21-I21)</f>
        <v>0</v>
      </c>
    </row>
    <row r="22" spans="1:13" ht="15" customHeight="1">
      <c r="A22" s="1" t="s">
        <v>15</v>
      </c>
      <c r="B22" s="6" t="s">
        <v>13</v>
      </c>
      <c r="C22" s="3">
        <f>SUM(C23:C24)</f>
        <v>2129.89</v>
      </c>
      <c r="D22" s="3">
        <f>SUM(D23:D24)</f>
        <v>879.46</v>
      </c>
      <c r="E22" s="3">
        <f aca="true" t="shared" si="0" ref="E22:K22">SUM(E23:E24)</f>
        <v>0</v>
      </c>
      <c r="F22" s="3">
        <f>SUM(F23:F24)</f>
        <v>0</v>
      </c>
      <c r="G22" s="3">
        <f t="shared" si="0"/>
        <v>0</v>
      </c>
      <c r="H22" s="3">
        <f t="shared" si="0"/>
        <v>0</v>
      </c>
      <c r="I22" s="3">
        <f>SUM(I23:I24)</f>
        <v>997</v>
      </c>
      <c r="J22" s="3">
        <f t="shared" si="0"/>
        <v>0</v>
      </c>
      <c r="K22" s="3">
        <f t="shared" si="0"/>
        <v>0</v>
      </c>
      <c r="L22" s="3">
        <f>SUM(L23:L24)</f>
        <v>0</v>
      </c>
      <c r="M22" s="17">
        <f>SUM(C22+D22+F22-I22+L22+E22)</f>
        <v>2012.35</v>
      </c>
    </row>
    <row r="23" spans="1:13" ht="15" customHeight="1">
      <c r="A23" s="2" t="s">
        <v>17</v>
      </c>
      <c r="B23" s="4" t="s">
        <v>8</v>
      </c>
      <c r="C23" s="3">
        <v>2129.89</v>
      </c>
      <c r="D23" s="3"/>
      <c r="E23" s="4"/>
      <c r="F23" s="3"/>
      <c r="G23" s="3"/>
      <c r="H23" s="3"/>
      <c r="I23" s="3">
        <v>117.54</v>
      </c>
      <c r="J23" s="3"/>
      <c r="K23" s="3"/>
      <c r="L23" s="3"/>
      <c r="M23" s="3">
        <f>SUM(C23+D23+F23-I23+E23)</f>
        <v>2012.35</v>
      </c>
    </row>
    <row r="24" spans="1:13" ht="15" customHeight="1">
      <c r="A24" s="2" t="s">
        <v>18</v>
      </c>
      <c r="B24" s="4" t="s">
        <v>10</v>
      </c>
      <c r="C24" s="3"/>
      <c r="D24" s="3">
        <v>879.46</v>
      </c>
      <c r="E24" s="16"/>
      <c r="F24" s="3"/>
      <c r="G24" s="3"/>
      <c r="H24" s="3"/>
      <c r="I24" s="3">
        <v>879.46</v>
      </c>
      <c r="J24" s="3"/>
      <c r="K24" s="3"/>
      <c r="L24" s="3"/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47809.270000000004</v>
      </c>
      <c r="D25" s="3">
        <f>SUM(D22+D16+D13+D19)</f>
        <v>174112.81</v>
      </c>
      <c r="E25" s="17">
        <f>SUM(E22+E16+E13+E19)</f>
        <v>0</v>
      </c>
      <c r="F25" s="3">
        <f>SUM(F22+F16+F13+F19)</f>
        <v>0</v>
      </c>
      <c r="G25" s="3"/>
      <c r="H25" s="3"/>
      <c r="I25" s="17">
        <f>SUM(I22+I16+I13+I19)</f>
        <v>178500.77</v>
      </c>
      <c r="J25" s="3"/>
      <c r="K25" s="3">
        <f>SUM(K22+K16+K13+K19)</f>
        <v>0</v>
      </c>
      <c r="L25" s="17">
        <f>SUM(L22+L16+L13+L19)</f>
        <v>0</v>
      </c>
      <c r="M25" s="17">
        <f>SUM(M22+M16+M13+M19)</f>
        <v>43421.31000000002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M17" sqref="M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219875</v>
      </c>
      <c r="E13" s="3"/>
      <c r="F13" s="3"/>
      <c r="G13" s="3"/>
      <c r="H13" s="3"/>
      <c r="I13" s="3">
        <f>SUM(I14+I15)</f>
        <v>224680</v>
      </c>
      <c r="J13" s="3"/>
      <c r="K13" s="3"/>
      <c r="L13" s="3">
        <f>SUM(L14+L15)</f>
        <v>1707</v>
      </c>
      <c r="M13" s="3">
        <f>SUM(C13+D13+F13+L13-I13)</f>
        <v>3889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4258</v>
      </c>
      <c r="E14" s="3"/>
      <c r="F14" s="3"/>
      <c r="G14" s="3"/>
      <c r="H14" s="3"/>
      <c r="I14" s="3">
        <v>6115</v>
      </c>
      <c r="J14" s="3"/>
      <c r="K14" s="3"/>
      <c r="L14" s="3">
        <v>170</v>
      </c>
      <c r="M14" s="3">
        <f>SUM(C14+D14+F14+L14-I14)</f>
        <v>3889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215617</v>
      </c>
      <c r="E15" s="3"/>
      <c r="F15" s="3"/>
      <c r="G15" s="3"/>
      <c r="H15" s="3"/>
      <c r="I15" s="3">
        <v>218565</v>
      </c>
      <c r="J15" s="3"/>
      <c r="K15" s="3"/>
      <c r="L15" s="3">
        <v>1537</v>
      </c>
      <c r="M15" s="3">
        <f>SUM(C15+D15+F15+L15-I15)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406470</v>
      </c>
      <c r="E16" s="3"/>
      <c r="F16" s="3">
        <f>SUM(F17:F18)</f>
        <v>0</v>
      </c>
      <c r="G16" s="3"/>
      <c r="H16" s="3"/>
      <c r="I16" s="3">
        <f>SUM(I17:I18)</f>
        <v>414487</v>
      </c>
      <c r="J16" s="3"/>
      <c r="K16" s="3"/>
      <c r="L16" s="3">
        <f>SUM(L17+L18)</f>
        <v>1230</v>
      </c>
      <c r="M16" s="3">
        <f>SUM(C16+D16+F16+L16-I16)</f>
        <v>139323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21913</v>
      </c>
      <c r="E17" s="3"/>
      <c r="F17" s="3"/>
      <c r="G17" s="3"/>
      <c r="H17" s="3"/>
      <c r="I17" s="3">
        <v>29930</v>
      </c>
      <c r="J17" s="3"/>
      <c r="K17" s="3"/>
      <c r="L17" s="3">
        <v>1230</v>
      </c>
      <c r="M17" s="3">
        <f>SUM(C17+D17+F17+L17-I17)</f>
        <v>139323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384557</v>
      </c>
      <c r="E18" s="3"/>
      <c r="F18" s="3"/>
      <c r="G18" s="3"/>
      <c r="H18" s="3"/>
      <c r="I18" s="3">
        <v>384557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24229</v>
      </c>
      <c r="E19" s="3"/>
      <c r="F19" s="3"/>
      <c r="G19" s="3"/>
      <c r="H19" s="3"/>
      <c r="I19" s="3">
        <f>SUM(I20:I21)</f>
        <v>34529</v>
      </c>
      <c r="J19" s="3"/>
      <c r="K19" s="3"/>
      <c r="L19" s="3">
        <f>SUM(L20:L21)</f>
        <v>2305</v>
      </c>
      <c r="M19" s="3">
        <f>SUM(C19+D19+F19+L19-I19)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24229</v>
      </c>
      <c r="E21" s="3"/>
      <c r="F21" s="3"/>
      <c r="G21" s="3"/>
      <c r="H21" s="3"/>
      <c r="I21" s="3">
        <v>34529</v>
      </c>
      <c r="J21" s="3"/>
      <c r="K21" s="3"/>
      <c r="L21" s="3">
        <v>2305</v>
      </c>
      <c r="M21" s="3">
        <f>SUM(C21+D21+F21+L21-I21)</f>
        <v>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609</v>
      </c>
      <c r="J22" s="3"/>
      <c r="K22" s="3"/>
      <c r="L22" s="3"/>
      <c r="M22" s="3">
        <f>SUM(C22+D22+F22-I22)</f>
        <v>4198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609</v>
      </c>
      <c r="J23" s="3"/>
      <c r="K23" s="3"/>
      <c r="L23" s="3"/>
      <c r="M23" s="3">
        <f>SUM(C23+D23+F23-I23)</f>
        <v>4198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650574</v>
      </c>
      <c r="E25" s="3"/>
      <c r="F25" s="3">
        <f>SUM(F22+F16+F13+F19)</f>
        <v>0</v>
      </c>
      <c r="G25" s="3"/>
      <c r="H25" s="3"/>
      <c r="I25" s="3">
        <f>SUM(I22+I16+I13+I19)</f>
        <v>674305</v>
      </c>
      <c r="J25" s="3"/>
      <c r="K25" s="3"/>
      <c r="L25" s="3">
        <f>SUM(L22+L16+L13+L19)</f>
        <v>5242</v>
      </c>
      <c r="M25" s="3">
        <f>SUM(M22+M16+M13+M19)</f>
        <v>147410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174667</v>
      </c>
      <c r="E13" s="3"/>
      <c r="F13" s="3"/>
      <c r="G13" s="3"/>
      <c r="H13" s="3"/>
      <c r="I13" s="3">
        <f>SUM(I14+I15)</f>
        <v>176662</v>
      </c>
      <c r="J13" s="3"/>
      <c r="K13" s="3"/>
      <c r="L13" s="3">
        <f>SUM(L14+L15)</f>
        <v>1678</v>
      </c>
      <c r="M13" s="3">
        <f>SUM(C13+D13+F13+L13-I13)</f>
        <v>6670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3635</v>
      </c>
      <c r="E14" s="3"/>
      <c r="F14" s="3"/>
      <c r="G14" s="3"/>
      <c r="H14" s="3"/>
      <c r="I14" s="3">
        <v>4543</v>
      </c>
      <c r="J14" s="3"/>
      <c r="K14" s="3"/>
      <c r="L14" s="3"/>
      <c r="M14" s="3">
        <f>SUM(C14+D14+F14+L14-I14)</f>
        <v>4668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171032</v>
      </c>
      <c r="E15" s="3"/>
      <c r="F15" s="3"/>
      <c r="G15" s="3"/>
      <c r="H15" s="3"/>
      <c r="I15" s="3">
        <v>172119</v>
      </c>
      <c r="J15" s="3"/>
      <c r="K15" s="3"/>
      <c r="L15" s="3">
        <v>1678</v>
      </c>
      <c r="M15" s="3">
        <f>SUM(C15+D15+F15+L15-I15)</f>
        <v>2002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312711</v>
      </c>
      <c r="E16" s="3"/>
      <c r="F16" s="3">
        <f>SUM(F17:F18)</f>
        <v>0</v>
      </c>
      <c r="G16" s="3"/>
      <c r="H16" s="3"/>
      <c r="I16" s="3">
        <f>SUM(I17:I18)</f>
        <v>321602</v>
      </c>
      <c r="J16" s="3"/>
      <c r="K16" s="3"/>
      <c r="L16" s="3"/>
      <c r="M16" s="3">
        <f>SUM(C16+D16+F16+L16-I16)</f>
        <v>137219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15013</v>
      </c>
      <c r="E17" s="3"/>
      <c r="F17" s="3"/>
      <c r="G17" s="3"/>
      <c r="H17" s="3"/>
      <c r="I17" s="3">
        <v>23904</v>
      </c>
      <c r="J17" s="3"/>
      <c r="K17" s="3"/>
      <c r="L17" s="3"/>
      <c r="M17" s="3">
        <f>SUM(C17+D17+F17+L17-I17)</f>
        <v>137219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297698</v>
      </c>
      <c r="E18" s="3"/>
      <c r="F18" s="3"/>
      <c r="G18" s="3"/>
      <c r="H18" s="3"/>
      <c r="I18" s="3">
        <v>297698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24045</v>
      </c>
      <c r="E19" s="3"/>
      <c r="F19" s="3"/>
      <c r="G19" s="3"/>
      <c r="H19" s="3"/>
      <c r="I19" s="3">
        <f>SUM(I20:I21)</f>
        <v>23213</v>
      </c>
      <c r="J19" s="3"/>
      <c r="K19" s="3"/>
      <c r="L19" s="3">
        <f>SUM(L20:L21)</f>
        <v>2516</v>
      </c>
      <c r="M19" s="3">
        <f>SUM(C19+D19+F19+L19-I19)</f>
        <v>11343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24045</v>
      </c>
      <c r="E21" s="3"/>
      <c r="F21" s="3"/>
      <c r="G21" s="3"/>
      <c r="H21" s="3"/>
      <c r="I21" s="3">
        <v>23213</v>
      </c>
      <c r="J21" s="3"/>
      <c r="K21" s="3"/>
      <c r="L21" s="3">
        <v>2516</v>
      </c>
      <c r="M21" s="3">
        <f>SUM(C21+D21+F21+L21-I21)</f>
        <v>11343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406</v>
      </c>
      <c r="J22" s="3"/>
      <c r="K22" s="3"/>
      <c r="L22" s="3"/>
      <c r="M22" s="3">
        <f>SUM(C22+D22+F22-I22)</f>
        <v>4401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406</v>
      </c>
      <c r="J23" s="3"/>
      <c r="K23" s="3"/>
      <c r="L23" s="3"/>
      <c r="M23" s="3">
        <f>SUM(C23+D23+F23-I23)</f>
        <v>4401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511423</v>
      </c>
      <c r="E25" s="3"/>
      <c r="F25" s="3">
        <f>SUM(F22+F16+F13+F19)</f>
        <v>0</v>
      </c>
      <c r="G25" s="3"/>
      <c r="H25" s="3"/>
      <c r="I25" s="3">
        <f>SUM(I22+I16+I13+I19)</f>
        <v>521883</v>
      </c>
      <c r="J25" s="3"/>
      <c r="K25" s="3"/>
      <c r="L25" s="3">
        <f>SUM(L22+L16+L13+L19)</f>
        <v>4194</v>
      </c>
      <c r="M25" s="3">
        <f>SUM(M22+M16+M13+M19)</f>
        <v>159633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M14" sqref="M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57272</v>
      </c>
      <c r="E13" s="3"/>
      <c r="F13" s="3"/>
      <c r="G13" s="3"/>
      <c r="H13" s="3"/>
      <c r="I13" s="3">
        <f>SUM(I14+I15)</f>
        <v>60391</v>
      </c>
      <c r="J13" s="3"/>
      <c r="K13" s="3"/>
      <c r="L13" s="3">
        <f>SUM(L14+L15)</f>
        <v>1018</v>
      </c>
      <c r="M13" s="3">
        <f>SUM(C13+D13+F13+L13-I13)</f>
        <v>4886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794</v>
      </c>
      <c r="E14" s="3"/>
      <c r="F14" s="3"/>
      <c r="G14" s="3"/>
      <c r="H14" s="3"/>
      <c r="I14" s="3">
        <v>2272</v>
      </c>
      <c r="J14" s="3"/>
      <c r="K14" s="3"/>
      <c r="L14" s="3">
        <v>715</v>
      </c>
      <c r="M14" s="3">
        <f>SUM(C14+D14+F14+L14-I14)</f>
        <v>4813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56478</v>
      </c>
      <c r="E15" s="3"/>
      <c r="F15" s="3"/>
      <c r="G15" s="3"/>
      <c r="H15" s="3"/>
      <c r="I15" s="3">
        <v>58119</v>
      </c>
      <c r="J15" s="3"/>
      <c r="K15" s="3"/>
      <c r="L15" s="3">
        <v>303</v>
      </c>
      <c r="M15" s="3">
        <f>SUM(C15+D15+F15+L15-I15)</f>
        <v>73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129946</v>
      </c>
      <c r="E16" s="3"/>
      <c r="F16" s="3">
        <f>SUM(F17:F18)</f>
        <v>0</v>
      </c>
      <c r="G16" s="3"/>
      <c r="H16" s="3"/>
      <c r="I16" s="3">
        <f>SUM(I17:I18)</f>
        <v>136133</v>
      </c>
      <c r="J16" s="3"/>
      <c r="K16" s="3"/>
      <c r="L16" s="3"/>
      <c r="M16" s="3">
        <f>SUM(C16+D16+F16+L16-I16)</f>
        <v>139923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5665</v>
      </c>
      <c r="E17" s="3"/>
      <c r="F17" s="3"/>
      <c r="G17" s="3"/>
      <c r="H17" s="3"/>
      <c r="I17" s="3">
        <v>11852</v>
      </c>
      <c r="J17" s="3"/>
      <c r="K17" s="3"/>
      <c r="L17" s="3"/>
      <c r="M17" s="3">
        <f>SUM(C17+D17+F17+L17-I17)</f>
        <v>139923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124281</v>
      </c>
      <c r="E18" s="3"/>
      <c r="F18" s="3"/>
      <c r="G18" s="3"/>
      <c r="H18" s="3"/>
      <c r="I18" s="3">
        <v>124281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1746</v>
      </c>
      <c r="E19" s="3"/>
      <c r="F19" s="3"/>
      <c r="G19" s="3"/>
      <c r="H19" s="3"/>
      <c r="I19" s="3">
        <f>SUM(I20:I21)</f>
        <v>8941</v>
      </c>
      <c r="J19" s="3"/>
      <c r="K19" s="3"/>
      <c r="L19" s="3">
        <f>SUM(L20:L21)</f>
        <v>757</v>
      </c>
      <c r="M19" s="3">
        <f>SUM(C19+D19+F19+L19-I19)</f>
        <v>1557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1746</v>
      </c>
      <c r="E21" s="3"/>
      <c r="F21" s="3"/>
      <c r="G21" s="3"/>
      <c r="H21" s="3"/>
      <c r="I21" s="3">
        <v>8941</v>
      </c>
      <c r="J21" s="3"/>
      <c r="K21" s="3"/>
      <c r="L21" s="3">
        <v>757</v>
      </c>
      <c r="M21" s="3">
        <f>SUM(C21+D21+F21+L21-I21)</f>
        <v>1557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0</v>
      </c>
      <c r="E22" s="3"/>
      <c r="F22" s="3"/>
      <c r="G22" s="3"/>
      <c r="H22" s="3"/>
      <c r="I22" s="3">
        <f>SUM(I23:I24)</f>
        <v>203</v>
      </c>
      <c r="J22" s="3"/>
      <c r="K22" s="3"/>
      <c r="L22" s="3"/>
      <c r="M22" s="3">
        <f>SUM(C22+D22+F22-I22)</f>
        <v>4604</v>
      </c>
    </row>
    <row r="23" spans="1:13" ht="15" customHeight="1">
      <c r="A23" s="2" t="s">
        <v>17</v>
      </c>
      <c r="B23" s="4" t="s">
        <v>8</v>
      </c>
      <c r="C23" s="3">
        <v>4807</v>
      </c>
      <c r="D23" s="3"/>
      <c r="E23" s="3"/>
      <c r="F23" s="3"/>
      <c r="G23" s="3"/>
      <c r="H23" s="3"/>
      <c r="I23" s="3">
        <v>203</v>
      </c>
      <c r="J23" s="3"/>
      <c r="K23" s="3"/>
      <c r="L23" s="3"/>
      <c r="M23" s="3">
        <f>SUM(C23+D23+F23-I23)</f>
        <v>4604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188964</v>
      </c>
      <c r="E25" s="3"/>
      <c r="F25" s="3">
        <f>SUM(F22+F16+F13+F19)</f>
        <v>0</v>
      </c>
      <c r="G25" s="3"/>
      <c r="H25" s="3"/>
      <c r="I25" s="3">
        <f>SUM(I22+I16+I13+I19)</f>
        <v>205668</v>
      </c>
      <c r="J25" s="3"/>
      <c r="K25" s="3"/>
      <c r="L25" s="3">
        <f>SUM(L22+L16+L13+L19)</f>
        <v>1775</v>
      </c>
      <c r="M25" s="3">
        <f>SUM(M22+M16+M13+M19)</f>
        <v>150970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3">
      <selection activeCell="H33" sqref="H33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225635</v>
      </c>
      <c r="E13" s="3"/>
      <c r="F13" s="3"/>
      <c r="G13" s="3"/>
      <c r="H13" s="3"/>
      <c r="I13" s="3">
        <f>SUM(I14+I15)</f>
        <v>228184</v>
      </c>
      <c r="J13" s="3"/>
      <c r="K13" s="3"/>
      <c r="L13" s="3">
        <f>SUM(L14+L15)</f>
        <v>0</v>
      </c>
      <c r="M13" s="3">
        <f>SUM(C13+D13+F13+L13-I13)</f>
        <v>6987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10659</v>
      </c>
      <c r="E14" s="3"/>
      <c r="F14" s="3"/>
      <c r="G14" s="3"/>
      <c r="H14" s="3"/>
      <c r="I14" s="3">
        <v>14619</v>
      </c>
      <c r="J14" s="3"/>
      <c r="K14" s="3"/>
      <c r="L14" s="3"/>
      <c r="M14" s="3">
        <f>SUM(C14+D14+F14+L14-I14)</f>
        <v>5576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214976</v>
      </c>
      <c r="E15" s="3"/>
      <c r="F15" s="3"/>
      <c r="G15" s="3"/>
      <c r="H15" s="3"/>
      <c r="I15" s="3">
        <v>213565</v>
      </c>
      <c r="J15" s="3"/>
      <c r="K15" s="3"/>
      <c r="L15" s="3"/>
      <c r="M15" s="3">
        <f>SUM(C15+D15+F15+L15-I15)</f>
        <v>1411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616126</v>
      </c>
      <c r="E16" s="3"/>
      <c r="F16" s="3">
        <f>SUM(F17:F18)</f>
        <v>0</v>
      </c>
      <c r="G16" s="3"/>
      <c r="H16" s="3"/>
      <c r="I16" s="3">
        <f>SUM(I17:I18)</f>
        <v>623138</v>
      </c>
      <c r="J16" s="3"/>
      <c r="K16" s="3"/>
      <c r="L16" s="3"/>
      <c r="M16" s="3">
        <f>SUM(C16+D16+F16+L16-I16)</f>
        <v>146110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32947</v>
      </c>
      <c r="E17" s="3"/>
      <c r="F17" s="3"/>
      <c r="G17" s="3"/>
      <c r="H17" s="3"/>
      <c r="I17" s="3">
        <v>39959</v>
      </c>
      <c r="J17" s="3"/>
      <c r="K17" s="3"/>
      <c r="L17" s="3"/>
      <c r="M17" s="3">
        <f>SUM(C17+D17+F17+L17-I17)</f>
        <v>146110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583179</v>
      </c>
      <c r="E18" s="3"/>
      <c r="F18" s="3"/>
      <c r="G18" s="3"/>
      <c r="H18" s="3"/>
      <c r="I18" s="3">
        <v>583179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18950</v>
      </c>
      <c r="E19" s="3"/>
      <c r="F19" s="3"/>
      <c r="G19" s="3"/>
      <c r="H19" s="3"/>
      <c r="I19" s="3">
        <f>SUM(I20:I21)</f>
        <v>10955</v>
      </c>
      <c r="J19" s="3"/>
      <c r="K19" s="3"/>
      <c r="L19" s="3">
        <f>SUM(L20:L21)</f>
        <v>0</v>
      </c>
      <c r="M19" s="3">
        <f>SUM(C19+D19+F19+L19-I19)</f>
        <v>7995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18950</v>
      </c>
      <c r="E21" s="3"/>
      <c r="F21" s="3"/>
      <c r="G21" s="3"/>
      <c r="H21" s="3"/>
      <c r="I21" s="3">
        <v>10955</v>
      </c>
      <c r="J21" s="3"/>
      <c r="K21" s="3"/>
      <c r="L21" s="3"/>
      <c r="M21" s="3">
        <f>SUM(C21+D21+F21+L21-I21)</f>
        <v>7995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1476</v>
      </c>
      <c r="E22" s="3"/>
      <c r="F22" s="3"/>
      <c r="G22" s="3"/>
      <c r="H22" s="3"/>
      <c r="I22" s="3">
        <f>SUM(I23:I24)</f>
        <v>2082</v>
      </c>
      <c r="J22" s="3"/>
      <c r="K22" s="3"/>
      <c r="L22" s="3"/>
      <c r="M22" s="3">
        <f>SUM(C22+D22+F22-I22)</f>
        <v>4807</v>
      </c>
    </row>
    <row r="23" spans="1:13" ht="15" customHeight="1">
      <c r="A23" s="2" t="s">
        <v>17</v>
      </c>
      <c r="B23" s="4" t="s">
        <v>8</v>
      </c>
      <c r="C23" s="3">
        <v>5413</v>
      </c>
      <c r="D23" s="3">
        <v>1476</v>
      </c>
      <c r="E23" s="3"/>
      <c r="F23" s="3"/>
      <c r="G23" s="3"/>
      <c r="H23" s="3"/>
      <c r="I23" s="3">
        <v>2082</v>
      </c>
      <c r="J23" s="3"/>
      <c r="K23" s="3"/>
      <c r="L23" s="3"/>
      <c r="M23" s="3">
        <f>SUM(C23+D23+F23-I23)</f>
        <v>4807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862187</v>
      </c>
      <c r="E25" s="3"/>
      <c r="F25" s="3">
        <f>SUM(F22+F16+F13+F19)</f>
        <v>0</v>
      </c>
      <c r="G25" s="3"/>
      <c r="H25" s="3"/>
      <c r="I25" s="3">
        <f>SUM(I22+I16+I13+I19)</f>
        <v>864359</v>
      </c>
      <c r="J25" s="3"/>
      <c r="K25" s="3"/>
      <c r="L25" s="3">
        <f>SUM(L22+L16+L13+L19)</f>
        <v>0</v>
      </c>
      <c r="M25" s="3">
        <f>SUM(M22+M16+M13+M19)</f>
        <v>165899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L18" sqref="L1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225635</v>
      </c>
      <c r="E13" s="3"/>
      <c r="F13" s="3"/>
      <c r="G13" s="3"/>
      <c r="H13" s="3"/>
      <c r="I13" s="3">
        <f>SUM(I14+I15)</f>
        <v>228184</v>
      </c>
      <c r="J13" s="3"/>
      <c r="K13" s="3"/>
      <c r="L13" s="3">
        <f>SUM(L14+L15)</f>
        <v>0</v>
      </c>
      <c r="M13" s="3">
        <f>SUM(C13+D13+F13+L13-I13)</f>
        <v>6987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10659</v>
      </c>
      <c r="E14" s="3"/>
      <c r="F14" s="3"/>
      <c r="G14" s="3"/>
      <c r="H14" s="3"/>
      <c r="I14" s="3">
        <v>14619</v>
      </c>
      <c r="J14" s="3"/>
      <c r="K14" s="3"/>
      <c r="L14" s="3"/>
      <c r="M14" s="3">
        <f>SUM(C14+D14+F14+L14-I14)</f>
        <v>5576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214976</v>
      </c>
      <c r="E15" s="3"/>
      <c r="F15" s="3"/>
      <c r="G15" s="3"/>
      <c r="H15" s="3"/>
      <c r="I15" s="3">
        <v>213565</v>
      </c>
      <c r="J15" s="3"/>
      <c r="K15" s="3"/>
      <c r="L15" s="3"/>
      <c r="M15" s="3">
        <f>SUM(C15+D15+F15+L15-I15)</f>
        <v>1411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616126</v>
      </c>
      <c r="E16" s="3"/>
      <c r="F16" s="3">
        <f>SUM(F17:F18)</f>
        <v>0</v>
      </c>
      <c r="G16" s="3"/>
      <c r="H16" s="3"/>
      <c r="I16" s="3">
        <f>SUM(I17:I18)</f>
        <v>623138</v>
      </c>
      <c r="J16" s="3"/>
      <c r="K16" s="3"/>
      <c r="L16" s="3"/>
      <c r="M16" s="3">
        <f>SUM(C16+D16+F16+L16-I16)</f>
        <v>146110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32947</v>
      </c>
      <c r="E17" s="3"/>
      <c r="F17" s="3"/>
      <c r="G17" s="3"/>
      <c r="H17" s="3"/>
      <c r="I17" s="3">
        <v>39959</v>
      </c>
      <c r="J17" s="3"/>
      <c r="K17" s="3"/>
      <c r="L17" s="3"/>
      <c r="M17" s="3">
        <f>SUM(C17+D17+F17+L17-I17)</f>
        <v>146110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583179</v>
      </c>
      <c r="E18" s="3"/>
      <c r="F18" s="3"/>
      <c r="G18" s="3"/>
      <c r="H18" s="3"/>
      <c r="I18" s="3">
        <v>583179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18950</v>
      </c>
      <c r="E19" s="3"/>
      <c r="F19" s="3"/>
      <c r="G19" s="3"/>
      <c r="H19" s="3"/>
      <c r="I19" s="3">
        <f>SUM(I20:I21)</f>
        <v>10955</v>
      </c>
      <c r="J19" s="3"/>
      <c r="K19" s="3"/>
      <c r="L19" s="3">
        <f>SUM(L20:L21)</f>
        <v>0</v>
      </c>
      <c r="M19" s="3">
        <f>SUM(C19+D19+F19+L19-I19)</f>
        <v>7995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18950</v>
      </c>
      <c r="E21" s="3"/>
      <c r="F21" s="3"/>
      <c r="G21" s="3"/>
      <c r="H21" s="3"/>
      <c r="I21" s="3">
        <v>10955</v>
      </c>
      <c r="J21" s="3"/>
      <c r="K21" s="3"/>
      <c r="L21" s="3"/>
      <c r="M21" s="3">
        <f>SUM(C21+D21+F21+L21-I21)</f>
        <v>7995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1476</v>
      </c>
      <c r="E22" s="3"/>
      <c r="F22" s="3"/>
      <c r="G22" s="3"/>
      <c r="H22" s="3"/>
      <c r="I22" s="3">
        <f>SUM(I23:I24)</f>
        <v>2082</v>
      </c>
      <c r="J22" s="3"/>
      <c r="K22" s="3"/>
      <c r="L22" s="3"/>
      <c r="M22" s="3">
        <f>SUM(C22+D22+F22-I22)</f>
        <v>4807</v>
      </c>
    </row>
    <row r="23" spans="1:13" ht="15" customHeight="1">
      <c r="A23" s="2" t="s">
        <v>17</v>
      </c>
      <c r="B23" s="4" t="s">
        <v>8</v>
      </c>
      <c r="C23" s="3">
        <v>5413</v>
      </c>
      <c r="D23" s="3">
        <v>1476</v>
      </c>
      <c r="E23" s="3"/>
      <c r="F23" s="3"/>
      <c r="G23" s="3"/>
      <c r="H23" s="3"/>
      <c r="I23" s="3">
        <v>2082</v>
      </c>
      <c r="J23" s="3"/>
      <c r="K23" s="3"/>
      <c r="L23" s="3"/>
      <c r="M23" s="3">
        <f>SUM(C23+D23+F23-I23)</f>
        <v>4807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862187</v>
      </c>
      <c r="E25" s="3"/>
      <c r="F25" s="3">
        <f>SUM(F22+F16+F13+F19)</f>
        <v>0</v>
      </c>
      <c r="G25" s="3"/>
      <c r="H25" s="3"/>
      <c r="I25" s="3">
        <f>SUM(I22+I16+I13+I19)</f>
        <v>864359</v>
      </c>
      <c r="J25" s="3"/>
      <c r="K25" s="3"/>
      <c r="L25" s="3">
        <f>SUM(L22+L16+L13+L19)</f>
        <v>0</v>
      </c>
      <c r="M25" s="3">
        <f>SUM(M22+M16+M13+M19)</f>
        <v>165899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0">
      <selection activeCell="I14" sqref="I1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144719</v>
      </c>
      <c r="E13" s="3"/>
      <c r="F13" s="3"/>
      <c r="G13" s="3"/>
      <c r="H13" s="3"/>
      <c r="I13" s="3">
        <f>SUM(I14+I15)</f>
        <v>148407</v>
      </c>
      <c r="J13" s="3"/>
      <c r="K13" s="3"/>
      <c r="L13" s="3">
        <f>SUM(L14+L15)</f>
        <v>5970</v>
      </c>
      <c r="M13" s="3">
        <f>SUM(C13+D13+F13+L13-I13)</f>
        <v>11818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5450</v>
      </c>
      <c r="E14" s="3"/>
      <c r="F14" s="3"/>
      <c r="G14" s="3"/>
      <c r="H14" s="3"/>
      <c r="I14" s="3">
        <v>8799</v>
      </c>
      <c r="J14" s="3"/>
      <c r="K14" s="3"/>
      <c r="L14" s="3">
        <v>379</v>
      </c>
      <c r="M14" s="3">
        <f>SUM(C14+D14+F14+L14-I14)</f>
        <v>6566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139269</v>
      </c>
      <c r="E15" s="3"/>
      <c r="F15" s="3"/>
      <c r="G15" s="3"/>
      <c r="H15" s="3"/>
      <c r="I15" s="3">
        <v>139608</v>
      </c>
      <c r="J15" s="3"/>
      <c r="K15" s="3"/>
      <c r="L15" s="3">
        <v>5591</v>
      </c>
      <c r="M15" s="3">
        <f>SUM(C15+D15+F15+L15-I15)</f>
        <v>5252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434316</v>
      </c>
      <c r="E16" s="3"/>
      <c r="F16" s="3">
        <f>SUM(F17:F18)</f>
        <v>0</v>
      </c>
      <c r="G16" s="3"/>
      <c r="H16" s="3"/>
      <c r="I16" s="3">
        <f>SUM(I17:I18)</f>
        <v>441098</v>
      </c>
      <c r="J16" s="3"/>
      <c r="K16" s="3"/>
      <c r="L16" s="3"/>
      <c r="M16" s="3">
        <f>SUM(C16+D16+F16+L16-I16)</f>
        <v>146340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21980</v>
      </c>
      <c r="E17" s="3"/>
      <c r="F17" s="3"/>
      <c r="G17" s="3"/>
      <c r="H17" s="3"/>
      <c r="I17" s="3">
        <v>28762</v>
      </c>
      <c r="J17" s="3"/>
      <c r="K17" s="3"/>
      <c r="L17" s="3"/>
      <c r="M17" s="3">
        <f>SUM(C17+D17+F17+L17-I17)</f>
        <v>146340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412336</v>
      </c>
      <c r="E18" s="3"/>
      <c r="F18" s="3"/>
      <c r="G18" s="3"/>
      <c r="H18" s="3"/>
      <c r="I18" s="3">
        <v>412336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2194</v>
      </c>
      <c r="E19" s="3"/>
      <c r="F19" s="3"/>
      <c r="G19" s="3"/>
      <c r="H19" s="3"/>
      <c r="I19" s="3">
        <f>SUM(I20:I21)</f>
        <v>4115</v>
      </c>
      <c r="J19" s="3"/>
      <c r="K19" s="3"/>
      <c r="L19" s="3">
        <f>SUM(L20:L21)</f>
        <v>13625</v>
      </c>
      <c r="M19" s="3">
        <f>SUM(C19+D19+F19+L19-I19)</f>
        <v>11704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2194</v>
      </c>
      <c r="E21" s="3"/>
      <c r="F21" s="3"/>
      <c r="G21" s="3"/>
      <c r="H21" s="3"/>
      <c r="I21" s="3">
        <v>4115</v>
      </c>
      <c r="J21" s="3"/>
      <c r="K21" s="3"/>
      <c r="L21" s="3">
        <v>13625</v>
      </c>
      <c r="M21" s="3">
        <f>SUM(C21+D21+F21+L21-I21)</f>
        <v>11704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609</v>
      </c>
      <c r="J22" s="3"/>
      <c r="K22" s="3"/>
      <c r="L22" s="3"/>
      <c r="M22" s="3">
        <f>SUM(C22+D22+F22-I22)</f>
        <v>4804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609</v>
      </c>
      <c r="J23" s="3"/>
      <c r="K23" s="3"/>
      <c r="L23" s="3"/>
      <c r="M23" s="3">
        <f>SUM(C23+D23+F23-I23)</f>
        <v>4804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581229</v>
      </c>
      <c r="E25" s="3"/>
      <c r="F25" s="3">
        <f>SUM(F22+F16+F13+F19)</f>
        <v>0</v>
      </c>
      <c r="G25" s="3"/>
      <c r="H25" s="3"/>
      <c r="I25" s="3">
        <f>SUM(I22+I16+I13+I19)</f>
        <v>594229</v>
      </c>
      <c r="J25" s="3"/>
      <c r="K25" s="3"/>
      <c r="L25" s="3">
        <f>SUM(L22+L16+L13+L19)</f>
        <v>19595</v>
      </c>
      <c r="M25" s="3">
        <f>SUM(M22+M16+M13+M19)</f>
        <v>174666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6">
      <selection activeCell="B28" sqref="B28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116266</v>
      </c>
      <c r="E13" s="3"/>
      <c r="F13" s="3"/>
      <c r="G13" s="3"/>
      <c r="H13" s="3"/>
      <c r="I13" s="3">
        <f>SUM(I14+I15)</f>
        <v>118246</v>
      </c>
      <c r="J13" s="3"/>
      <c r="K13" s="3"/>
      <c r="L13" s="3"/>
      <c r="M13" s="3">
        <f>SUM(C13+D13+F13-I13)</f>
        <v>7556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3434</v>
      </c>
      <c r="E14" s="3"/>
      <c r="F14" s="3"/>
      <c r="G14" s="3"/>
      <c r="H14" s="3"/>
      <c r="I14" s="3">
        <v>5414</v>
      </c>
      <c r="J14" s="3"/>
      <c r="K14" s="3"/>
      <c r="L14" s="3"/>
      <c r="M14" s="3">
        <f>SUM(C14+D14+F14-I14)</f>
        <v>7556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112832</v>
      </c>
      <c r="E15" s="3"/>
      <c r="F15" s="3"/>
      <c r="G15" s="3"/>
      <c r="H15" s="3"/>
      <c r="I15" s="3">
        <v>112832</v>
      </c>
      <c r="J15" s="3"/>
      <c r="K15" s="3"/>
      <c r="L15" s="3"/>
      <c r="M15" s="3">
        <f>SUM(C15+D15+F15-I15)</f>
        <v>0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274767</v>
      </c>
      <c r="E16" s="3"/>
      <c r="F16" s="3">
        <f>SUM(F17:F18)</f>
        <v>0</v>
      </c>
      <c r="G16" s="3"/>
      <c r="H16" s="3"/>
      <c r="I16" s="3">
        <f>SUM(I17:I18)</f>
        <v>278975</v>
      </c>
      <c r="J16" s="3"/>
      <c r="K16" s="3"/>
      <c r="L16" s="3">
        <v>2880</v>
      </c>
      <c r="M16" s="3">
        <f>SUM(C16+D16+F16+L16-I16)</f>
        <v>151794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12727</v>
      </c>
      <c r="E17" s="3"/>
      <c r="F17" s="3"/>
      <c r="G17" s="3"/>
      <c r="H17" s="3"/>
      <c r="I17" s="3">
        <v>16935</v>
      </c>
      <c r="J17" s="3"/>
      <c r="K17" s="3"/>
      <c r="L17" s="3">
        <v>2880</v>
      </c>
      <c r="M17" s="3">
        <f>SUM(C17+D17+F17+L17-I17)</f>
        <v>151794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262040</v>
      </c>
      <c r="E18" s="3"/>
      <c r="F18" s="3"/>
      <c r="G18" s="3"/>
      <c r="H18" s="3"/>
      <c r="I18" s="3">
        <v>262040</v>
      </c>
      <c r="J18" s="3"/>
      <c r="K18" s="3"/>
      <c r="L18" s="3"/>
      <c r="M18" s="3">
        <f aca="true" t="shared" si="0" ref="M18:M23">SUM(C18+D18+F18-I18)</f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976</v>
      </c>
      <c r="E19" s="3"/>
      <c r="F19" s="3"/>
      <c r="G19" s="3"/>
      <c r="H19" s="3"/>
      <c r="I19" s="3">
        <f>SUM(I20:I21)</f>
        <v>976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>
        <v>976</v>
      </c>
      <c r="E21" s="3"/>
      <c r="F21" s="3"/>
      <c r="G21" s="3"/>
      <c r="H21" s="3"/>
      <c r="I21" s="3">
        <v>976</v>
      </c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406</v>
      </c>
      <c r="J22" s="3"/>
      <c r="K22" s="3"/>
      <c r="L22" s="3"/>
      <c r="M22" s="3">
        <f t="shared" si="0"/>
        <v>5007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406</v>
      </c>
      <c r="J23" s="3"/>
      <c r="K23" s="3"/>
      <c r="L23" s="3"/>
      <c r="M23" s="3">
        <f t="shared" si="0"/>
        <v>5007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392009</v>
      </c>
      <c r="E25" s="3"/>
      <c r="F25" s="3">
        <f>SUM(F22+F16+F13+F19)</f>
        <v>0</v>
      </c>
      <c r="G25" s="3"/>
      <c r="H25" s="3"/>
      <c r="I25" s="3">
        <f>SUM(I22+I16+I13+I19)</f>
        <v>398603</v>
      </c>
      <c r="J25" s="3"/>
      <c r="K25" s="3"/>
      <c r="L25" s="3">
        <f>SUM(L22+L16+L13+L19)</f>
        <v>2880</v>
      </c>
      <c r="M25" s="3">
        <f>SUM(M22+M16+M13+M19)</f>
        <v>164357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C10">
      <selection activeCell="M17" sqref="M1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v>9536</v>
      </c>
      <c r="D13" s="3">
        <f>SUM(D14+D15)</f>
        <v>38061</v>
      </c>
      <c r="E13" s="3"/>
      <c r="F13" s="3"/>
      <c r="G13" s="3"/>
      <c r="H13" s="3"/>
      <c r="I13" s="3">
        <f>SUM(I14+I15)</f>
        <v>39051</v>
      </c>
      <c r="J13" s="3"/>
      <c r="K13" s="3"/>
      <c r="L13" s="3"/>
      <c r="M13" s="3">
        <f aca="true" t="shared" si="0" ref="M13:M23">SUM(C13+D13+F13-I13)</f>
        <v>8546</v>
      </c>
    </row>
    <row r="14" spans="1:13" ht="15" customHeight="1">
      <c r="A14" s="2" t="s">
        <v>7</v>
      </c>
      <c r="B14" s="4" t="s">
        <v>8</v>
      </c>
      <c r="C14" s="3">
        <v>9536</v>
      </c>
      <c r="D14" s="3">
        <v>713</v>
      </c>
      <c r="E14" s="3"/>
      <c r="F14" s="3"/>
      <c r="G14" s="3"/>
      <c r="H14" s="3"/>
      <c r="I14" s="3">
        <v>1703</v>
      </c>
      <c r="J14" s="3"/>
      <c r="K14" s="3"/>
      <c r="L14" s="3"/>
      <c r="M14" s="3">
        <f t="shared" si="0"/>
        <v>8546</v>
      </c>
    </row>
    <row r="15" spans="1:13" ht="15" customHeight="1">
      <c r="A15" s="2" t="s">
        <v>9</v>
      </c>
      <c r="B15" s="4" t="s">
        <v>10</v>
      </c>
      <c r="C15" s="3">
        <v>0</v>
      </c>
      <c r="D15" s="3">
        <v>37348</v>
      </c>
      <c r="E15" s="3"/>
      <c r="F15" s="3"/>
      <c r="G15" s="3"/>
      <c r="H15" s="3"/>
      <c r="I15" s="3">
        <v>37348</v>
      </c>
      <c r="J15" s="3"/>
      <c r="K15" s="3"/>
      <c r="L15" s="3"/>
      <c r="M15" s="3">
        <f t="shared" si="0"/>
        <v>0</v>
      </c>
    </row>
    <row r="16" spans="1:13" ht="89.25" customHeight="1">
      <c r="A16" s="1" t="s">
        <v>11</v>
      </c>
      <c r="B16" s="6" t="s">
        <v>36</v>
      </c>
      <c r="C16" s="3">
        <v>153122</v>
      </c>
      <c r="D16" s="3">
        <f>SUM(D17:D18)</f>
        <v>99937</v>
      </c>
      <c r="E16" s="3"/>
      <c r="F16" s="3">
        <f>SUM(F17:F18)</f>
        <v>0</v>
      </c>
      <c r="G16" s="3"/>
      <c r="H16" s="3"/>
      <c r="I16" s="3">
        <f>SUM(I17:I18)</f>
        <v>103775</v>
      </c>
      <c r="J16" s="3"/>
      <c r="K16" s="3"/>
      <c r="L16" s="3"/>
      <c r="M16" s="3">
        <f t="shared" si="0"/>
        <v>149284</v>
      </c>
    </row>
    <row r="17" spans="1:13" ht="15" customHeight="1">
      <c r="A17" s="2" t="s">
        <v>30</v>
      </c>
      <c r="B17" s="4" t="s">
        <v>8</v>
      </c>
      <c r="C17" s="3">
        <v>153122</v>
      </c>
      <c r="D17" s="3">
        <v>1600</v>
      </c>
      <c r="E17" s="3"/>
      <c r="F17" s="3"/>
      <c r="G17" s="3"/>
      <c r="H17" s="3"/>
      <c r="I17" s="3">
        <v>5438</v>
      </c>
      <c r="J17" s="3"/>
      <c r="K17" s="3"/>
      <c r="L17" s="3"/>
      <c r="M17" s="3">
        <f>SUM(C17+D17+F17-I17)</f>
        <v>149284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98337</v>
      </c>
      <c r="E18" s="3"/>
      <c r="F18" s="3"/>
      <c r="G18" s="3"/>
      <c r="H18" s="3"/>
      <c r="I18" s="3">
        <v>98337</v>
      </c>
      <c r="J18" s="3"/>
      <c r="K18" s="3"/>
      <c r="L18" s="3"/>
      <c r="M18" s="3">
        <f t="shared" si="0"/>
        <v>0</v>
      </c>
    </row>
    <row r="19" spans="1:13" ht="114.75" customHeight="1">
      <c r="A19" s="1" t="s">
        <v>12</v>
      </c>
      <c r="B19" s="6" t="s">
        <v>37</v>
      </c>
      <c r="C19" s="3">
        <v>0</v>
      </c>
      <c r="D19" s="3">
        <f>SUM(D20:D21)</f>
        <v>0</v>
      </c>
      <c r="E19" s="3"/>
      <c r="F19" s="3"/>
      <c r="G19" s="3"/>
      <c r="H19" s="3"/>
      <c r="I19" s="3">
        <f>SUM(I20:I21)</f>
        <v>0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v>5413</v>
      </c>
      <c r="D22" s="3">
        <f>SUM(D23:D24)</f>
        <v>0</v>
      </c>
      <c r="E22" s="3"/>
      <c r="F22" s="3"/>
      <c r="G22" s="3"/>
      <c r="H22" s="3"/>
      <c r="I22" s="3">
        <f>SUM(I23:I24)</f>
        <v>203</v>
      </c>
      <c r="J22" s="3"/>
      <c r="K22" s="3"/>
      <c r="L22" s="3"/>
      <c r="M22" s="3">
        <f t="shared" si="0"/>
        <v>5210</v>
      </c>
    </row>
    <row r="23" spans="1:13" ht="15" customHeight="1">
      <c r="A23" s="2" t="s">
        <v>17</v>
      </c>
      <c r="B23" s="4" t="s">
        <v>8</v>
      </c>
      <c r="C23" s="3">
        <v>5413</v>
      </c>
      <c r="D23" s="3"/>
      <c r="E23" s="3"/>
      <c r="F23" s="3"/>
      <c r="G23" s="3"/>
      <c r="H23" s="3"/>
      <c r="I23" s="3">
        <v>203</v>
      </c>
      <c r="J23" s="3"/>
      <c r="K23" s="3"/>
      <c r="L23" s="3"/>
      <c r="M23" s="3">
        <f t="shared" si="0"/>
        <v>5210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168071</v>
      </c>
      <c r="D25" s="3">
        <f>SUM(D22+D16+D13+D19)</f>
        <v>137998</v>
      </c>
      <c r="E25" s="3"/>
      <c r="F25" s="3">
        <f>SUM(F22+F16+F13+F19)</f>
        <v>0</v>
      </c>
      <c r="G25" s="3"/>
      <c r="H25" s="3"/>
      <c r="I25" s="3">
        <f>SUM(I22+I16+I13+I19)</f>
        <v>143029</v>
      </c>
      <c r="J25" s="3"/>
      <c r="K25" s="3"/>
      <c r="L25" s="3"/>
      <c r="M25" s="3">
        <f>SUM(M22+M16+M13+M19)</f>
        <v>163040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C18">
      <selection activeCell="M13" sqref="M13:M2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6568</v>
      </c>
      <c r="D13" s="3">
        <f>SUM(D14+D15)</f>
        <v>243162</v>
      </c>
      <c r="E13" s="3"/>
      <c r="F13" s="3"/>
      <c r="G13" s="3"/>
      <c r="H13" s="3"/>
      <c r="I13" s="3">
        <f>SUM(I14+I15)</f>
        <v>240194</v>
      </c>
      <c r="J13" s="3"/>
      <c r="K13" s="3"/>
      <c r="L13" s="3"/>
      <c r="M13" s="3">
        <f aca="true" t="shared" si="0" ref="M13:M23">SUM(C13+D13+F13-I13)</f>
        <v>9536</v>
      </c>
    </row>
    <row r="14" spans="1:13" ht="15" customHeight="1">
      <c r="A14" s="2" t="s">
        <v>7</v>
      </c>
      <c r="B14" s="4" t="s">
        <v>8</v>
      </c>
      <c r="C14" s="3">
        <v>6568</v>
      </c>
      <c r="D14" s="3">
        <v>13505</v>
      </c>
      <c r="E14" s="3"/>
      <c r="F14" s="3"/>
      <c r="G14" s="3"/>
      <c r="H14" s="3"/>
      <c r="I14" s="3">
        <v>10537</v>
      </c>
      <c r="J14" s="3"/>
      <c r="K14" s="3"/>
      <c r="L14" s="3"/>
      <c r="M14" s="3">
        <f t="shared" si="0"/>
        <v>9536</v>
      </c>
    </row>
    <row r="15" spans="1:13" ht="15" customHeight="1">
      <c r="A15" s="2" t="s">
        <v>9</v>
      </c>
      <c r="B15" s="4" t="s">
        <v>10</v>
      </c>
      <c r="C15" s="3"/>
      <c r="D15" s="3">
        <v>229657</v>
      </c>
      <c r="E15" s="3"/>
      <c r="F15" s="3"/>
      <c r="G15" s="3"/>
      <c r="H15" s="3"/>
      <c r="I15" s="3">
        <v>229657</v>
      </c>
      <c r="J15" s="3"/>
      <c r="K15" s="3"/>
      <c r="L15" s="3"/>
      <c r="M15" s="3">
        <f t="shared" si="0"/>
        <v>0</v>
      </c>
    </row>
    <row r="16" spans="1:13" ht="89.25" customHeight="1">
      <c r="A16" s="1" t="s">
        <v>11</v>
      </c>
      <c r="B16" s="6" t="s">
        <v>36</v>
      </c>
      <c r="C16" s="3">
        <f>SUM(C17:C18)</f>
        <v>157960</v>
      </c>
      <c r="D16" s="3">
        <f>SUM(D17:D18)</f>
        <v>564910</v>
      </c>
      <c r="E16" s="3"/>
      <c r="F16" s="3">
        <f>SUM(F17:F18)</f>
        <v>0</v>
      </c>
      <c r="G16" s="3"/>
      <c r="H16" s="3"/>
      <c r="I16" s="3">
        <f>SUM(I17:I18)</f>
        <v>569748</v>
      </c>
      <c r="J16" s="3"/>
      <c r="K16" s="3"/>
      <c r="L16" s="3"/>
      <c r="M16" s="3">
        <f t="shared" si="0"/>
        <v>153122</v>
      </c>
    </row>
    <row r="17" spans="1:13" ht="15" customHeight="1">
      <c r="A17" s="2" t="s">
        <v>30</v>
      </c>
      <c r="B17" s="4" t="s">
        <v>8</v>
      </c>
      <c r="C17" s="3">
        <v>157960</v>
      </c>
      <c r="D17" s="3">
        <v>34936</v>
      </c>
      <c r="E17" s="3"/>
      <c r="F17" s="3"/>
      <c r="G17" s="3"/>
      <c r="H17" s="3"/>
      <c r="I17" s="3">
        <v>39774</v>
      </c>
      <c r="J17" s="3"/>
      <c r="K17" s="3"/>
      <c r="L17" s="3"/>
      <c r="M17" s="3">
        <f t="shared" si="0"/>
        <v>153122</v>
      </c>
    </row>
    <row r="18" spans="1:13" ht="15" customHeight="1">
      <c r="A18" s="2" t="s">
        <v>31</v>
      </c>
      <c r="B18" s="4" t="s">
        <v>10</v>
      </c>
      <c r="C18" s="3"/>
      <c r="D18" s="3">
        <v>529974</v>
      </c>
      <c r="E18" s="3"/>
      <c r="F18" s="3"/>
      <c r="G18" s="3"/>
      <c r="H18" s="3"/>
      <c r="I18" s="3">
        <v>529974</v>
      </c>
      <c r="J18" s="3"/>
      <c r="K18" s="3"/>
      <c r="L18" s="3"/>
      <c r="M18" s="3">
        <f t="shared" si="0"/>
        <v>0</v>
      </c>
    </row>
    <row r="19" spans="1:13" ht="114.75" customHeight="1">
      <c r="A19" s="1" t="s">
        <v>12</v>
      </c>
      <c r="B19" s="6" t="s">
        <v>37</v>
      </c>
      <c r="C19" s="3"/>
      <c r="D19" s="3">
        <f>SUM(D20:D21)</f>
        <v>1255</v>
      </c>
      <c r="E19" s="3"/>
      <c r="F19" s="3"/>
      <c r="G19" s="3"/>
      <c r="H19" s="3"/>
      <c r="I19" s="3">
        <f>SUM(I20:I21)</f>
        <v>1255</v>
      </c>
      <c r="J19" s="3"/>
      <c r="K19" s="3"/>
      <c r="L19" s="3"/>
      <c r="M19" s="3">
        <f t="shared" si="0"/>
        <v>0</v>
      </c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</row>
    <row r="21" spans="1:13" ht="15" customHeight="1">
      <c r="A21" s="2" t="s">
        <v>32</v>
      </c>
      <c r="B21" s="4" t="s">
        <v>10</v>
      </c>
      <c r="C21" s="3"/>
      <c r="D21" s="3">
        <v>1255</v>
      </c>
      <c r="E21" s="3"/>
      <c r="F21" s="3"/>
      <c r="G21" s="3"/>
      <c r="H21" s="3"/>
      <c r="I21" s="3">
        <v>1255</v>
      </c>
      <c r="J21" s="3"/>
      <c r="K21" s="3"/>
      <c r="L21" s="3"/>
      <c r="M21" s="3">
        <f t="shared" si="0"/>
        <v>0</v>
      </c>
    </row>
    <row r="22" spans="1:13" ht="15" customHeight="1">
      <c r="A22" s="1" t="s">
        <v>15</v>
      </c>
      <c r="B22" s="6" t="s">
        <v>13</v>
      </c>
      <c r="C22" s="3">
        <f>SUM(C23:C24)</f>
        <v>3045</v>
      </c>
      <c r="D22" s="3">
        <f>SUM(D23:D24)</f>
        <v>2368</v>
      </c>
      <c r="E22" s="3"/>
      <c r="F22" s="3"/>
      <c r="G22" s="3"/>
      <c r="H22" s="3"/>
      <c r="I22" s="3">
        <f>SUM(I23:I24)</f>
        <v>0</v>
      </c>
      <c r="J22" s="3"/>
      <c r="K22" s="3"/>
      <c r="L22" s="3"/>
      <c r="M22" s="3">
        <f t="shared" si="0"/>
        <v>5413</v>
      </c>
    </row>
    <row r="23" spans="1:13" ht="15" customHeight="1">
      <c r="A23" s="2" t="s">
        <v>17</v>
      </c>
      <c r="B23" s="4" t="s">
        <v>8</v>
      </c>
      <c r="C23" s="3">
        <v>3045</v>
      </c>
      <c r="D23" s="3">
        <v>2368</v>
      </c>
      <c r="E23" s="3"/>
      <c r="F23" s="3"/>
      <c r="G23" s="3"/>
      <c r="H23" s="3"/>
      <c r="I23" s="3">
        <v>0</v>
      </c>
      <c r="J23" s="3"/>
      <c r="K23" s="3"/>
      <c r="L23" s="3"/>
      <c r="M23" s="3">
        <f t="shared" si="0"/>
        <v>5413</v>
      </c>
    </row>
    <row r="24" spans="1:13" ht="15" customHeight="1">
      <c r="A24" s="2" t="s">
        <v>18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" t="s">
        <v>20</v>
      </c>
      <c r="B25" s="6" t="s">
        <v>33</v>
      </c>
      <c r="C25" s="3">
        <f>SUM(C22+C16+C13)</f>
        <v>167573</v>
      </c>
      <c r="D25" s="3">
        <f>SUM(D22+D16+D13+D19)</f>
        <v>811695</v>
      </c>
      <c r="E25" s="3"/>
      <c r="F25" s="3">
        <f>SUM(F22+F16+F13+F19)</f>
        <v>0</v>
      </c>
      <c r="G25" s="3"/>
      <c r="H25" s="3"/>
      <c r="I25" s="3">
        <f>SUM(I22+I16+I13+I19)</f>
        <v>811197</v>
      </c>
      <c r="J25" s="3"/>
      <c r="K25" s="3"/>
      <c r="L25" s="3"/>
      <c r="M25" s="3">
        <f>SUM(M22+M16+M13+M19)</f>
        <v>168071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4">
      <selection activeCell="S19" sqref="S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3463.04</v>
      </c>
      <c r="D13" s="3">
        <f>SUM(D14+D15)</f>
        <v>17111.45</v>
      </c>
      <c r="E13" s="3">
        <f>SUM(E14+E15)</f>
        <v>0</v>
      </c>
      <c r="F13" s="3">
        <f>SUM(F14+F15)</f>
        <v>0</v>
      </c>
      <c r="G13" s="3"/>
      <c r="H13" s="3"/>
      <c r="I13" s="17">
        <f>SUM(I14+I15)</f>
        <v>17858.39</v>
      </c>
      <c r="J13" s="3"/>
      <c r="K13" s="3">
        <f>SUM(K14+K15)</f>
        <v>0</v>
      </c>
      <c r="L13" s="17">
        <f>SUM(L14+L15)</f>
        <v>406.17</v>
      </c>
      <c r="M13" s="17">
        <f>SUM(C13+D13+F13-I13+L13+E13)</f>
        <v>3122.2700000000023</v>
      </c>
    </row>
    <row r="14" spans="1:13" ht="15" customHeight="1">
      <c r="A14" s="2" t="s">
        <v>7</v>
      </c>
      <c r="B14" s="4" t="s">
        <v>8</v>
      </c>
      <c r="C14" s="3">
        <v>3463.04</v>
      </c>
      <c r="D14" s="3">
        <v>477.05</v>
      </c>
      <c r="E14" s="3"/>
      <c r="F14" s="3"/>
      <c r="G14" s="3"/>
      <c r="H14" s="3"/>
      <c r="I14" s="3">
        <v>1194.82</v>
      </c>
      <c r="J14" s="3"/>
      <c r="K14" s="3"/>
      <c r="L14" s="17">
        <v>377</v>
      </c>
      <c r="M14" s="17">
        <f>SUM(C14+D14+E14+F14+L14-I14)</f>
        <v>3122.2700000000004</v>
      </c>
    </row>
    <row r="15" spans="1:13" ht="15" customHeight="1">
      <c r="A15" s="2" t="s">
        <v>9</v>
      </c>
      <c r="B15" s="4" t="s">
        <v>10</v>
      </c>
      <c r="C15" s="3"/>
      <c r="D15" s="3">
        <v>16634.4</v>
      </c>
      <c r="E15" s="3"/>
      <c r="F15" s="3"/>
      <c r="G15" s="3"/>
      <c r="H15" s="3"/>
      <c r="I15" s="17">
        <v>16663.57</v>
      </c>
      <c r="J15" s="3"/>
      <c r="K15" s="3"/>
      <c r="L15" s="3">
        <v>29.17</v>
      </c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41967.340000000004</v>
      </c>
      <c r="D16" s="3">
        <f>SUM(D17:D18)</f>
        <v>48089.94</v>
      </c>
      <c r="E16" s="3">
        <f>SUM(E17:E18)</f>
        <v>0</v>
      </c>
      <c r="F16" s="3">
        <f>SUM(F17:F18)</f>
        <v>0</v>
      </c>
      <c r="G16" s="3"/>
      <c r="H16" s="3"/>
      <c r="I16" s="3">
        <f>SUM(I17:I18)</f>
        <v>51034.64</v>
      </c>
      <c r="J16" s="3"/>
      <c r="K16" s="3"/>
      <c r="L16" s="17">
        <f>SUM(L17+L18)</f>
        <v>0</v>
      </c>
      <c r="M16" s="17">
        <f>SUM(C16+D16+F16+L16-I16+E16)</f>
        <v>39022.64</v>
      </c>
    </row>
    <row r="17" spans="1:13" ht="15" customHeight="1">
      <c r="A17" s="2" t="s">
        <v>30</v>
      </c>
      <c r="B17" s="4" t="s">
        <v>8</v>
      </c>
      <c r="C17" s="3">
        <v>41963.72</v>
      </c>
      <c r="D17" s="3">
        <v>2868.59</v>
      </c>
      <c r="E17" s="3"/>
      <c r="F17" s="3"/>
      <c r="G17" s="3"/>
      <c r="H17" s="3"/>
      <c r="I17" s="3">
        <v>5809.67</v>
      </c>
      <c r="J17" s="3"/>
      <c r="K17" s="3"/>
      <c r="L17" s="3"/>
      <c r="M17" s="3">
        <f>SUM(C17+D17+F17+L17-I17+E17)</f>
        <v>39022.64</v>
      </c>
    </row>
    <row r="18" spans="1:13" ht="15" customHeight="1">
      <c r="A18" s="2" t="s">
        <v>31</v>
      </c>
      <c r="B18" s="4" t="s">
        <v>10</v>
      </c>
      <c r="C18" s="3">
        <v>3.62</v>
      </c>
      <c r="D18" s="3">
        <v>45221.35</v>
      </c>
      <c r="E18" s="3"/>
      <c r="F18" s="3"/>
      <c r="G18" s="3"/>
      <c r="H18" s="3"/>
      <c r="I18" s="3">
        <v>45224.97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249</v>
      </c>
      <c r="D19" s="3">
        <f>SUM(D20:D21)</f>
        <v>498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498</v>
      </c>
      <c r="J19" s="3"/>
      <c r="K19" s="3">
        <f>SUM(K20:K21)</f>
        <v>0</v>
      </c>
      <c r="L19" s="17">
        <f>SUM(L20:L21)</f>
        <v>249</v>
      </c>
      <c r="M19" s="17">
        <f>SUM(C19+D19+F19+L19-I19-K19+E19)</f>
        <v>498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249</v>
      </c>
      <c r="D21" s="3">
        <v>498</v>
      </c>
      <c r="E21" s="16"/>
      <c r="F21" s="3"/>
      <c r="G21" s="3"/>
      <c r="H21" s="3"/>
      <c r="I21" s="3">
        <v>498</v>
      </c>
      <c r="J21" s="3"/>
      <c r="K21" s="3"/>
      <c r="L21" s="17">
        <v>249</v>
      </c>
      <c r="M21" s="17">
        <f>SUM(C21+D21+E21+F21+L21-I21)</f>
        <v>498</v>
      </c>
    </row>
    <row r="22" spans="1:13" ht="15" customHeight="1">
      <c r="A22" s="1" t="s">
        <v>15</v>
      </c>
      <c r="B22" s="6" t="s">
        <v>13</v>
      </c>
      <c r="C22" s="3">
        <f>SUM(C23:C24)</f>
        <v>2129.89</v>
      </c>
      <c r="D22" s="3">
        <f>SUM(D23:D24)</f>
        <v>0</v>
      </c>
      <c r="E22" s="3">
        <f aca="true" t="shared" si="0" ref="E22:K22">SUM(E23:E24)</f>
        <v>0</v>
      </c>
      <c r="F22" s="3">
        <f>SUM(F23:F24)</f>
        <v>0</v>
      </c>
      <c r="G22" s="3">
        <f t="shared" si="0"/>
        <v>0</v>
      </c>
      <c r="H22" s="3">
        <f t="shared" si="0"/>
        <v>0</v>
      </c>
      <c r="I22" s="3">
        <f>SUM(I23:I24)</f>
        <v>102.53</v>
      </c>
      <c r="J22" s="3">
        <f t="shared" si="0"/>
        <v>0</v>
      </c>
      <c r="K22" s="3">
        <f t="shared" si="0"/>
        <v>0</v>
      </c>
      <c r="L22" s="3">
        <f>SUM(L23:L24)</f>
        <v>43.76</v>
      </c>
      <c r="M22" s="17">
        <f>SUM(C22+D22+F22-I22+L22+E22)</f>
        <v>2071.12</v>
      </c>
    </row>
    <row r="23" spans="1:13" ht="15" customHeight="1">
      <c r="A23" s="2" t="s">
        <v>17</v>
      </c>
      <c r="B23" s="4" t="s">
        <v>8</v>
      </c>
      <c r="C23" s="3">
        <v>2129.89</v>
      </c>
      <c r="D23" s="3"/>
      <c r="E23" s="4"/>
      <c r="F23" s="3"/>
      <c r="G23" s="3"/>
      <c r="H23" s="3"/>
      <c r="I23" s="3">
        <v>58.77</v>
      </c>
      <c r="J23" s="3"/>
      <c r="K23" s="3"/>
      <c r="L23" s="3"/>
      <c r="M23" s="3">
        <f>SUM(C23+D23+F23-I23+E23)</f>
        <v>2071.12</v>
      </c>
    </row>
    <row r="24" spans="1:13" ht="15" customHeight="1">
      <c r="A24" s="2" t="s">
        <v>18</v>
      </c>
      <c r="B24" s="4" t="s">
        <v>10</v>
      </c>
      <c r="C24" s="3"/>
      <c r="D24" s="3"/>
      <c r="E24" s="16"/>
      <c r="F24" s="3"/>
      <c r="G24" s="3"/>
      <c r="H24" s="3"/>
      <c r="I24" s="3">
        <v>43.76</v>
      </c>
      <c r="J24" s="3"/>
      <c r="K24" s="3"/>
      <c r="L24" s="3">
        <v>43.76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47809.270000000004</v>
      </c>
      <c r="D25" s="3">
        <f>SUM(D22+D16+D13+D19)</f>
        <v>65699.39</v>
      </c>
      <c r="E25" s="17">
        <f>SUM(E22+E16+E13+E19)</f>
        <v>0</v>
      </c>
      <c r="F25" s="3">
        <f>SUM(F22+F16+F13+F19)</f>
        <v>0</v>
      </c>
      <c r="G25" s="3"/>
      <c r="H25" s="3"/>
      <c r="I25" s="17">
        <f>SUM(I22+I16+I13+I19)</f>
        <v>69493.56</v>
      </c>
      <c r="J25" s="3"/>
      <c r="K25" s="3">
        <f>SUM(K22+K16+K13+K19)</f>
        <v>0</v>
      </c>
      <c r="L25" s="17">
        <f>SUM(L22+L16+L13+L19)</f>
        <v>698.9300000000001</v>
      </c>
      <c r="M25" s="17">
        <f>SUM(M22+M16+M13+M19)</f>
        <v>44714.030000000006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0">
      <selection activeCell="H36" sqref="H3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2726.12</v>
      </c>
      <c r="D13" s="3">
        <f>SUM(D14+D15)</f>
        <v>101567.98000000001</v>
      </c>
      <c r="E13" s="3">
        <f>SUM(E14+E15)</f>
        <v>0</v>
      </c>
      <c r="F13" s="3">
        <f>SUM(F14+F15)</f>
        <v>10.79</v>
      </c>
      <c r="G13" s="3"/>
      <c r="H13" s="3"/>
      <c r="I13" s="17">
        <f>SUM(I14+I15)</f>
        <v>100841.85</v>
      </c>
      <c r="J13" s="3"/>
      <c r="K13" s="3">
        <f>SUM(K14+K15)</f>
        <v>0</v>
      </c>
      <c r="L13" s="17">
        <f>SUM(L14+L15)</f>
        <v>0</v>
      </c>
      <c r="M13" s="17">
        <f>SUM(C13+D13+F13-I13+L13+E13)</f>
        <v>3463.0399999999936</v>
      </c>
    </row>
    <row r="14" spans="1:13" ht="15" customHeight="1">
      <c r="A14" s="2" t="s">
        <v>7</v>
      </c>
      <c r="B14" s="4" t="s">
        <v>8</v>
      </c>
      <c r="C14" s="3">
        <v>2726.12</v>
      </c>
      <c r="D14" s="3">
        <v>7157.91</v>
      </c>
      <c r="E14" s="3"/>
      <c r="F14" s="3">
        <v>10.79</v>
      </c>
      <c r="G14" s="3"/>
      <c r="H14" s="3"/>
      <c r="I14" s="3">
        <v>6431.78</v>
      </c>
      <c r="J14" s="3"/>
      <c r="K14" s="3"/>
      <c r="L14" s="17"/>
      <c r="M14" s="17">
        <f>SUM(C14+D14+E14+F14+L14-I14)</f>
        <v>3463.04</v>
      </c>
    </row>
    <row r="15" spans="1:13" ht="15" customHeight="1">
      <c r="A15" s="2" t="s">
        <v>9</v>
      </c>
      <c r="B15" s="4" t="s">
        <v>10</v>
      </c>
      <c r="C15" s="3"/>
      <c r="D15" s="3">
        <v>94410.07</v>
      </c>
      <c r="E15" s="3"/>
      <c r="F15" s="3"/>
      <c r="G15" s="3"/>
      <c r="H15" s="3"/>
      <c r="I15" s="17">
        <v>94410.07</v>
      </c>
      <c r="J15" s="3"/>
      <c r="K15" s="3"/>
      <c r="L15" s="3"/>
      <c r="M15" s="17">
        <f>SUM(C15+D15+E15+F15+L15-I15)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46535.3</v>
      </c>
      <c r="D16" s="3">
        <f>SUM(D17:D18)</f>
        <v>228600</v>
      </c>
      <c r="E16" s="3">
        <f>SUM(E17:E18)</f>
        <v>-212.96</v>
      </c>
      <c r="F16" s="3">
        <f>SUM(F17:F18)</f>
        <v>0</v>
      </c>
      <c r="G16" s="3"/>
      <c r="H16" s="3"/>
      <c r="I16" s="3">
        <f>SUM(I17:I18)</f>
        <v>232955</v>
      </c>
      <c r="J16" s="3"/>
      <c r="K16" s="3"/>
      <c r="L16" s="17">
        <f>SUM(L17+L18)</f>
        <v>0</v>
      </c>
      <c r="M16" s="17">
        <f>SUM(C16+D16+F16+L16-I16+E16)</f>
        <v>41967.33999999999</v>
      </c>
    </row>
    <row r="17" spans="1:13" ht="15" customHeight="1">
      <c r="A17" s="2" t="s">
        <v>30</v>
      </c>
      <c r="B17" s="4" t="s">
        <v>8</v>
      </c>
      <c r="C17" s="3">
        <v>46321.86</v>
      </c>
      <c r="D17" s="3">
        <v>18290.29</v>
      </c>
      <c r="E17" s="3"/>
      <c r="F17" s="3"/>
      <c r="G17" s="3"/>
      <c r="H17" s="3"/>
      <c r="I17" s="3">
        <v>22648.43</v>
      </c>
      <c r="J17" s="3"/>
      <c r="K17" s="3"/>
      <c r="L17" s="3"/>
      <c r="M17" s="3">
        <f>SUM(C17+D17+F17+L17-I17+E17)</f>
        <v>41963.72</v>
      </c>
    </row>
    <row r="18" spans="1:13" ht="15" customHeight="1">
      <c r="A18" s="2" t="s">
        <v>31</v>
      </c>
      <c r="B18" s="4" t="s">
        <v>10</v>
      </c>
      <c r="C18" s="3">
        <v>213.44</v>
      </c>
      <c r="D18" s="3">
        <v>210309.71</v>
      </c>
      <c r="E18" s="3">
        <v>-212.96</v>
      </c>
      <c r="F18" s="3"/>
      <c r="G18" s="3"/>
      <c r="H18" s="3"/>
      <c r="I18" s="3">
        <v>210306.57</v>
      </c>
      <c r="J18" s="3"/>
      <c r="K18" s="3"/>
      <c r="L18" s="3"/>
      <c r="M18" s="3">
        <f>SUM(C18+D18+F18-I18+E18)</f>
        <v>3.6199999999871864</v>
      </c>
    </row>
    <row r="19" spans="1:13" ht="114.75" customHeight="1">
      <c r="A19" s="1" t="s">
        <v>12</v>
      </c>
      <c r="B19" s="6" t="s">
        <v>37</v>
      </c>
      <c r="C19" s="3">
        <f>SUM(C21)</f>
        <v>0</v>
      </c>
      <c r="D19" s="3">
        <f>SUM(D20:D21)</f>
        <v>118.57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118.57</v>
      </c>
      <c r="J19" s="3"/>
      <c r="K19" s="3">
        <f>SUM(K20:K21)</f>
        <v>0</v>
      </c>
      <c r="L19" s="17">
        <f>SUM(L20:L21)</f>
        <v>249</v>
      </c>
      <c r="M19" s="17">
        <f>SUM(C19+D19+F19+L19-I19-K19+E19)</f>
        <v>249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/>
      <c r="D21" s="3">
        <v>118.57</v>
      </c>
      <c r="E21" s="16"/>
      <c r="F21" s="3"/>
      <c r="G21" s="3"/>
      <c r="H21" s="3"/>
      <c r="I21" s="3">
        <v>118.57</v>
      </c>
      <c r="J21" s="3"/>
      <c r="K21" s="3"/>
      <c r="L21" s="17">
        <v>249</v>
      </c>
      <c r="M21" s="17">
        <f>SUM(C21+D21+E21+F21+L21-I21)</f>
        <v>249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 aca="true" t="shared" si="0" ref="C22:K22">SUM(C23:C24)</f>
        <v>1788.82</v>
      </c>
      <c r="D22" s="3">
        <f>SUM(D23:D24)</f>
        <v>5212.18</v>
      </c>
      <c r="E22" s="3">
        <f t="shared" si="0"/>
        <v>0</v>
      </c>
      <c r="F22" s="3">
        <f>SUM(F23:F24)</f>
        <v>13.37</v>
      </c>
      <c r="G22" s="3">
        <f t="shared" si="0"/>
        <v>0</v>
      </c>
      <c r="H22" s="3">
        <f t="shared" si="0"/>
        <v>0</v>
      </c>
      <c r="I22" s="3">
        <f>SUM(I23:I24)</f>
        <v>4884.4800000000005</v>
      </c>
      <c r="J22" s="3">
        <f t="shared" si="0"/>
        <v>0</v>
      </c>
      <c r="K22" s="3">
        <f t="shared" si="0"/>
        <v>0</v>
      </c>
      <c r="L22" s="3">
        <f>SUM(L23:L24)</f>
        <v>0</v>
      </c>
      <c r="M22" s="17">
        <f>SUM(C22+D22+F22-I22+L22+E22)</f>
        <v>2129.8899999999994</v>
      </c>
    </row>
    <row r="23" spans="1:13" ht="15" customHeight="1">
      <c r="A23" s="2" t="s">
        <v>17</v>
      </c>
      <c r="B23" s="4" t="s">
        <v>8</v>
      </c>
      <c r="C23" s="3">
        <v>1788.82</v>
      </c>
      <c r="D23" s="3">
        <v>619.59</v>
      </c>
      <c r="E23" s="4"/>
      <c r="F23" s="3">
        <v>13.37</v>
      </c>
      <c r="G23" s="3"/>
      <c r="H23" s="3"/>
      <c r="I23" s="3">
        <v>291.89</v>
      </c>
      <c r="J23" s="3"/>
      <c r="K23" s="3"/>
      <c r="L23" s="3"/>
      <c r="M23" s="3">
        <f>SUM(C23+D23+F23-I23+E23)</f>
        <v>2129.89</v>
      </c>
    </row>
    <row r="24" spans="1:13" ht="15" customHeight="1">
      <c r="A24" s="2" t="s">
        <v>18</v>
      </c>
      <c r="B24" s="4" t="s">
        <v>10</v>
      </c>
      <c r="C24" s="3"/>
      <c r="D24" s="3">
        <v>4592.59</v>
      </c>
      <c r="E24" s="16"/>
      <c r="F24" s="3"/>
      <c r="G24" s="3"/>
      <c r="H24" s="3"/>
      <c r="I24" s="3">
        <v>4592.59</v>
      </c>
      <c r="J24" s="3"/>
      <c r="K24" s="3"/>
      <c r="L24" s="3"/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51050.240000000005</v>
      </c>
      <c r="D25" s="3">
        <f>SUM(D22+D16+D13+D19)</f>
        <v>335498.73000000004</v>
      </c>
      <c r="E25" s="17">
        <f>SUM(E22+E16+E13+E19)</f>
        <v>-212.96</v>
      </c>
      <c r="F25" s="3">
        <f>SUM(F22+F16+F13+F19)</f>
        <v>24.159999999999997</v>
      </c>
      <c r="G25" s="3"/>
      <c r="H25" s="3"/>
      <c r="I25" s="17">
        <f>SUM(I22+I16+I13+I19)</f>
        <v>338799.9</v>
      </c>
      <c r="J25" s="3"/>
      <c r="K25" s="3">
        <f>SUM(K22+K16+K13+K19)</f>
        <v>0</v>
      </c>
      <c r="L25" s="17">
        <f>SUM(L22+L16+L13+L19)</f>
        <v>249</v>
      </c>
      <c r="M25" s="17">
        <f>SUM(M22+M16+M13+M19)</f>
        <v>47809.26999999998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3">
      <selection activeCell="F30" sqref="F30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2726.12</v>
      </c>
      <c r="D13" s="3">
        <f>SUM(D14+D15)</f>
        <v>17712.309999999998</v>
      </c>
      <c r="E13" s="3">
        <f>SUM(E14+E15)</f>
        <v>0</v>
      </c>
      <c r="F13" s="3">
        <f>SUM(F14+F15)</f>
        <v>0</v>
      </c>
      <c r="G13" s="3"/>
      <c r="H13" s="3"/>
      <c r="I13" s="3">
        <f>SUM(I14+I15)</f>
        <v>18253.49</v>
      </c>
      <c r="J13" s="3"/>
      <c r="K13" s="3">
        <f>SUM(K14+K15)</f>
        <v>0</v>
      </c>
      <c r="L13" s="3">
        <f>SUM(L14+L15)</f>
        <v>200.41</v>
      </c>
      <c r="M13" s="3">
        <f>SUM(C13+D13+F13-I13+L13+E13)</f>
        <v>2385.349999999995</v>
      </c>
    </row>
    <row r="14" spans="1:13" ht="15" customHeight="1">
      <c r="A14" s="2" t="s">
        <v>7</v>
      </c>
      <c r="B14" s="4" t="s">
        <v>8</v>
      </c>
      <c r="C14" s="3">
        <v>2726.12</v>
      </c>
      <c r="D14" s="3">
        <v>111.64</v>
      </c>
      <c r="E14" s="3"/>
      <c r="F14" s="3"/>
      <c r="G14" s="3"/>
      <c r="H14" s="3"/>
      <c r="I14" s="3">
        <v>452.41</v>
      </c>
      <c r="J14" s="3"/>
      <c r="K14" s="3"/>
      <c r="L14" s="3"/>
      <c r="M14" s="3">
        <f>SUM(C14+D14+F14+L14-I14-K14+E14)</f>
        <v>2385.35</v>
      </c>
    </row>
    <row r="15" spans="1:13" ht="15" customHeight="1">
      <c r="A15" s="2" t="s">
        <v>9</v>
      </c>
      <c r="B15" s="4" t="s">
        <v>10</v>
      </c>
      <c r="C15" s="3"/>
      <c r="D15" s="3">
        <v>17600.67</v>
      </c>
      <c r="E15" s="3"/>
      <c r="F15" s="3"/>
      <c r="G15" s="3"/>
      <c r="H15" s="3"/>
      <c r="I15" s="3">
        <v>17801.08</v>
      </c>
      <c r="J15" s="3"/>
      <c r="K15" s="3"/>
      <c r="L15" s="3">
        <v>200.41</v>
      </c>
      <c r="M15" s="3"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46535.3</v>
      </c>
      <c r="D16" s="3">
        <f>SUM(D17:D18)</f>
        <v>45998.61</v>
      </c>
      <c r="E16" s="3">
        <f>SUM(E17:E18)</f>
        <v>0</v>
      </c>
      <c r="F16" s="3">
        <f>SUM(F17:F18)</f>
        <v>0</v>
      </c>
      <c r="G16" s="3"/>
      <c r="H16" s="3"/>
      <c r="I16" s="3">
        <f>SUM(I17:I18)</f>
        <v>48723.850000000006</v>
      </c>
      <c r="J16" s="3"/>
      <c r="K16" s="3"/>
      <c r="L16" s="3">
        <f>SUM(L17+L18)</f>
        <v>0</v>
      </c>
      <c r="M16" s="3">
        <f>SUM(C16+D16+F16+L16-I16+E16)</f>
        <v>43810.06</v>
      </c>
    </row>
    <row r="17" spans="1:13" ht="15" customHeight="1">
      <c r="A17" s="2" t="s">
        <v>30</v>
      </c>
      <c r="B17" s="4" t="s">
        <v>8</v>
      </c>
      <c r="C17" s="3">
        <v>46321.86</v>
      </c>
      <c r="D17" s="3">
        <v>2612.82</v>
      </c>
      <c r="E17" s="3"/>
      <c r="F17" s="3"/>
      <c r="G17" s="3"/>
      <c r="H17" s="3"/>
      <c r="I17" s="3">
        <v>5124.62</v>
      </c>
      <c r="J17" s="3"/>
      <c r="K17" s="3"/>
      <c r="L17" s="3"/>
      <c r="M17" s="3">
        <f>SUM(C17+D17+F17+L17-I17+E17)</f>
        <v>43810.06</v>
      </c>
    </row>
    <row r="18" spans="1:13" ht="15" customHeight="1">
      <c r="A18" s="2" t="s">
        <v>31</v>
      </c>
      <c r="B18" s="4" t="s">
        <v>10</v>
      </c>
      <c r="C18" s="3">
        <v>213.44</v>
      </c>
      <c r="D18" s="3">
        <v>43385.79</v>
      </c>
      <c r="E18" s="3"/>
      <c r="F18" s="3"/>
      <c r="G18" s="3"/>
      <c r="H18" s="3"/>
      <c r="I18" s="3">
        <v>43599.23</v>
      </c>
      <c r="J18" s="3"/>
      <c r="K18" s="3"/>
      <c r="L18" s="3"/>
      <c r="M18" s="3">
        <f>SUM(C18+D18+F18-I18+E18)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0</v>
      </c>
      <c r="D19" s="3">
        <f>SUM(D20:D21)</f>
        <v>0</v>
      </c>
      <c r="E19" s="16">
        <f>SUM(E20:E21)</f>
        <v>0</v>
      </c>
      <c r="F19" s="3">
        <f>SUM(F20:F21)</f>
        <v>0</v>
      </c>
      <c r="G19" s="3"/>
      <c r="H19" s="3"/>
      <c r="I19" s="3">
        <f>SUM(I20:I21)</f>
        <v>0</v>
      </c>
      <c r="J19" s="3"/>
      <c r="K19" s="3">
        <f>SUM(K20:K21)</f>
        <v>0</v>
      </c>
      <c r="L19" s="3">
        <f>SUM(L20:L21)</f>
        <v>0</v>
      </c>
      <c r="M19" s="17">
        <f>SUM(C19+D19+F19+L19-I19-K19+E19)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/>
      <c r="G20" s="3"/>
      <c r="H20" s="3"/>
      <c r="I20" s="3"/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/>
      <c r="D21" s="3"/>
      <c r="E21" s="16"/>
      <c r="F21" s="3"/>
      <c r="G21" s="3"/>
      <c r="H21" s="3"/>
      <c r="I21" s="3"/>
      <c r="J21" s="3"/>
      <c r="K21" s="3"/>
      <c r="L21" s="3"/>
      <c r="M21" s="3">
        <f>SUM(C21+D21+E21+F21+L21-I21)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1788.82</v>
      </c>
      <c r="D22" s="3">
        <f>SUM(D23:D24)</f>
        <v>1159.46</v>
      </c>
      <c r="E22" s="16"/>
      <c r="F22" s="3"/>
      <c r="G22" s="3"/>
      <c r="H22" s="3"/>
      <c r="I22" s="3">
        <f>SUM(I23:I24)</f>
        <v>1562.51</v>
      </c>
      <c r="J22" s="3"/>
      <c r="K22" s="3"/>
      <c r="L22" s="3">
        <f>SUM(L23:L24)</f>
        <v>344.28</v>
      </c>
      <c r="M22" s="17">
        <f>SUM(C22+D22+F22-I22+L22+E22)</f>
        <v>1730.0499999999997</v>
      </c>
    </row>
    <row r="23" spans="1:13" ht="15" customHeight="1">
      <c r="A23" s="2" t="s">
        <v>17</v>
      </c>
      <c r="B23" s="4" t="s">
        <v>8</v>
      </c>
      <c r="C23" s="3">
        <v>1788.82</v>
      </c>
      <c r="D23" s="3"/>
      <c r="E23" s="4"/>
      <c r="F23" s="3"/>
      <c r="G23" s="3"/>
      <c r="H23" s="3"/>
      <c r="I23" s="3">
        <v>58.77</v>
      </c>
      <c r="J23" s="3"/>
      <c r="K23" s="3"/>
      <c r="L23" s="3"/>
      <c r="M23" s="3">
        <f>SUM(C23+D23+F23-I23+E23)</f>
        <v>1730.05</v>
      </c>
    </row>
    <row r="24" spans="1:13" ht="15" customHeight="1">
      <c r="A24" s="2" t="s">
        <v>18</v>
      </c>
      <c r="B24" s="4" t="s">
        <v>10</v>
      </c>
      <c r="C24" s="3"/>
      <c r="D24" s="3">
        <v>1159.46</v>
      </c>
      <c r="E24" s="16"/>
      <c r="F24" s="3"/>
      <c r="G24" s="3"/>
      <c r="H24" s="3"/>
      <c r="I24" s="3">
        <v>1503.74</v>
      </c>
      <c r="J24" s="3"/>
      <c r="K24" s="3"/>
      <c r="L24" s="3">
        <v>344.28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51050.240000000005</v>
      </c>
      <c r="D25" s="3">
        <f>SUM(D22+D16+D13+D19)</f>
        <v>64870.38</v>
      </c>
      <c r="E25" s="17">
        <f>SUM(E22+E16+E13+E19)</f>
        <v>0</v>
      </c>
      <c r="F25" s="3">
        <f>SUM(F22+F16+F13+F19)</f>
        <v>0</v>
      </c>
      <c r="G25" s="3"/>
      <c r="H25" s="3"/>
      <c r="I25" s="3">
        <f>SUM(I22+I16+I13+I19)</f>
        <v>68539.85</v>
      </c>
      <c r="J25" s="3"/>
      <c r="K25" s="3">
        <f>SUM(K22+K16+K13+K19)</f>
        <v>0</v>
      </c>
      <c r="L25" s="3">
        <f>SUM(L22+L16+L13+L19)</f>
        <v>544.6899999999999</v>
      </c>
      <c r="M25" s="17">
        <f>SUM(M22+M16+M13+M19)</f>
        <v>47925.45999999999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3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100842.5</v>
      </c>
      <c r="E13" s="3">
        <f>SUM(E14+E15)</f>
        <v>0.19</v>
      </c>
      <c r="F13" s="3">
        <f>SUM(F14+F15)</f>
        <v>15.28</v>
      </c>
      <c r="G13" s="3"/>
      <c r="H13" s="3"/>
      <c r="I13" s="3">
        <f>SUM(I14+I15)</f>
        <v>99220.84999999999</v>
      </c>
      <c r="J13" s="3"/>
      <c r="K13" s="3">
        <f>SUM(K14+K15)</f>
        <v>0</v>
      </c>
      <c r="L13" s="3">
        <f>SUM(L14+L15)</f>
        <v>0</v>
      </c>
      <c r="M13" s="3">
        <f>SUM(C13+D13+F13-I13+L13+E13)</f>
        <v>2726.1200000000076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5859.13</v>
      </c>
      <c r="E14" s="3">
        <v>0.19</v>
      </c>
      <c r="F14" s="3">
        <v>15.28</v>
      </c>
      <c r="G14" s="3"/>
      <c r="H14" s="3"/>
      <c r="I14" s="3">
        <v>4237.48</v>
      </c>
      <c r="J14" s="3"/>
      <c r="K14" s="3"/>
      <c r="L14" s="3"/>
      <c r="M14" s="3">
        <f>SUM(C14+D14+F14+L14-I14-K14+E14)</f>
        <v>2726.1200000000003</v>
      </c>
    </row>
    <row r="15" spans="1:13" ht="15" customHeight="1">
      <c r="A15" s="2" t="s">
        <v>9</v>
      </c>
      <c r="B15" s="4" t="s">
        <v>10</v>
      </c>
      <c r="C15" s="3"/>
      <c r="D15" s="3">
        <v>94983.37</v>
      </c>
      <c r="E15" s="3"/>
      <c r="F15" s="3"/>
      <c r="G15" s="3"/>
      <c r="H15" s="3"/>
      <c r="I15" s="3">
        <v>94983.37</v>
      </c>
      <c r="J15" s="3"/>
      <c r="K15" s="3"/>
      <c r="L15" s="3"/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SUM(C17+C18)</f>
        <v>41372</v>
      </c>
      <c r="D16" s="3">
        <f>SUM(D17:D18)</f>
        <v>227314.55</v>
      </c>
      <c r="E16" s="3">
        <f>SUM(E17:E18)</f>
        <v>0.44000000000000006</v>
      </c>
      <c r="F16" s="3">
        <f>SUM(F17:F18)</f>
        <v>0</v>
      </c>
      <c r="G16" s="3"/>
      <c r="H16" s="3"/>
      <c r="I16" s="3">
        <f>SUM(I17:I18)</f>
        <v>222151.69</v>
      </c>
      <c r="J16" s="3"/>
      <c r="K16" s="3"/>
      <c r="L16" s="3">
        <f>SUM(L17+L18)</f>
        <v>0</v>
      </c>
      <c r="M16" s="3">
        <f>SUM(C16+D16+F16+L16-I16+E16)</f>
        <v>46535.29999999999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26160.42</v>
      </c>
      <c r="E17" s="3">
        <v>-0.1</v>
      </c>
      <c r="F17" s="3"/>
      <c r="G17" s="3"/>
      <c r="H17" s="3"/>
      <c r="I17" s="3">
        <v>21210.46</v>
      </c>
      <c r="J17" s="3"/>
      <c r="K17" s="3"/>
      <c r="L17" s="3"/>
      <c r="M17" s="3">
        <f>SUM(C17+D17+F17+L17-I17+E17)</f>
        <v>46321.86</v>
      </c>
    </row>
    <row r="18" spans="1:13" ht="15" customHeight="1">
      <c r="A18" s="2" t="s">
        <v>31</v>
      </c>
      <c r="B18" s="4" t="s">
        <v>10</v>
      </c>
      <c r="C18" s="3"/>
      <c r="D18" s="3">
        <v>201154.13</v>
      </c>
      <c r="E18" s="3">
        <v>0.54</v>
      </c>
      <c r="F18" s="3"/>
      <c r="G18" s="3"/>
      <c r="H18" s="3"/>
      <c r="I18" s="3">
        <v>200941.23</v>
      </c>
      <c r="J18" s="3"/>
      <c r="K18" s="3"/>
      <c r="L18" s="3"/>
      <c r="M18" s="3">
        <f>SUM(C18+D18+F18-I18+E18)</f>
        <v>213.43999999999417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1711.17</v>
      </c>
      <c r="E19" s="16">
        <f>SUM(E20:E21)</f>
        <v>-420</v>
      </c>
      <c r="F19" s="3">
        <f>SUM(F20:F21)</f>
        <v>65.3</v>
      </c>
      <c r="G19" s="3"/>
      <c r="H19" s="3"/>
      <c r="I19" s="3">
        <f>SUM(I20:I21)</f>
        <v>1776.47</v>
      </c>
      <c r="J19" s="3"/>
      <c r="K19" s="3">
        <f>SUM(K20:K21)</f>
        <v>0</v>
      </c>
      <c r="L19" s="3">
        <f>SUM(L20:L21)</f>
        <v>0</v>
      </c>
      <c r="M19" s="17">
        <f>SUM(C19+D19+F19+L19-I19-K19+E19)</f>
        <v>2.2737367544323206E-13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4">
        <f>SUM(C20:D20)</f>
        <v>0</v>
      </c>
      <c r="F20" s="3">
        <v>65.3</v>
      </c>
      <c r="G20" s="3"/>
      <c r="H20" s="3"/>
      <c r="I20" s="3">
        <v>65.3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1711.17</v>
      </c>
      <c r="E21" s="16">
        <v>-420</v>
      </c>
      <c r="F21" s="3"/>
      <c r="G21" s="3"/>
      <c r="H21" s="3"/>
      <c r="I21" s="3">
        <v>1711.17</v>
      </c>
      <c r="J21" s="3"/>
      <c r="K21" s="3"/>
      <c r="L21" s="3"/>
      <c r="M21" s="3">
        <f>SUM(C21+D21+E21+F21+L21-I21)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5355.0599999999995</v>
      </c>
      <c r="E22" s="16">
        <f>SUM(E23:E24)</f>
        <v>-232.43</v>
      </c>
      <c r="F22" s="3"/>
      <c r="G22" s="3"/>
      <c r="H22" s="3"/>
      <c r="I22" s="3">
        <f>SUM(I23:I24)</f>
        <v>5102.7699999999995</v>
      </c>
      <c r="J22" s="3"/>
      <c r="K22" s="3"/>
      <c r="L22" s="3">
        <f>SUM(L23:L24)</f>
        <v>212.96</v>
      </c>
      <c r="M22" s="17">
        <f>SUM(C22+D22+F22-I22+L22+E22)</f>
        <v>1788.82</v>
      </c>
    </row>
    <row r="23" spans="1:13" ht="15" customHeight="1">
      <c r="A23" s="2" t="s">
        <v>17</v>
      </c>
      <c r="B23" s="4" t="s">
        <v>8</v>
      </c>
      <c r="C23" s="3">
        <v>1324</v>
      </c>
      <c r="D23" s="3">
        <v>700.36</v>
      </c>
      <c r="E23" s="4">
        <v>-0.43</v>
      </c>
      <c r="F23" s="3"/>
      <c r="G23" s="3"/>
      <c r="H23" s="3"/>
      <c r="I23" s="3">
        <v>235.11</v>
      </c>
      <c r="J23" s="3"/>
      <c r="K23" s="3"/>
      <c r="L23" s="3"/>
      <c r="M23" s="3">
        <f>SUM(C23+D23+F23-I23+E23)</f>
        <v>1788.82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4654.7</v>
      </c>
      <c r="E24" s="16">
        <v>-232</v>
      </c>
      <c r="F24" s="3"/>
      <c r="G24" s="3"/>
      <c r="H24" s="3"/>
      <c r="I24" s="3">
        <v>4867.66</v>
      </c>
      <c r="J24" s="3"/>
      <c r="K24" s="3"/>
      <c r="L24" s="3">
        <v>212.96</v>
      </c>
      <c r="M24" s="17">
        <f>SUM(C24+D24+E24+F24+L24-I24)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335223.27999999997</v>
      </c>
      <c r="E25" s="17">
        <f>SUM(E22+E16+E13+E19)</f>
        <v>-651.8</v>
      </c>
      <c r="F25" s="3">
        <f>SUM(F22+F16+F13+F19)</f>
        <v>80.58</v>
      </c>
      <c r="G25" s="3"/>
      <c r="H25" s="3"/>
      <c r="I25" s="3">
        <f>SUM(I22+I16+I13+I19)</f>
        <v>328251.77999999997</v>
      </c>
      <c r="J25" s="3"/>
      <c r="K25" s="3">
        <f>SUM(K22+K16+K13+K19)</f>
        <v>0</v>
      </c>
      <c r="L25" s="3">
        <f>SUM(L22+L16+L13+L19)</f>
        <v>212.96</v>
      </c>
      <c r="M25" s="17">
        <f>SUM(M22+M16+M13+M19)</f>
        <v>51050.24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7">
      <selection activeCell="M15" sqref="M1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50795</v>
      </c>
      <c r="E13" s="3"/>
      <c r="F13" s="3">
        <f>SUM(F14+F15)</f>
        <v>4</v>
      </c>
      <c r="G13" s="3"/>
      <c r="H13" s="3"/>
      <c r="I13" s="3">
        <f>SUM(I14+I15)</f>
        <v>51322</v>
      </c>
      <c r="J13" s="3"/>
      <c r="K13" s="3">
        <f>SUM(K14+K15)</f>
        <v>0</v>
      </c>
      <c r="L13" s="3">
        <f>SUM(L14+L15)</f>
        <v>342</v>
      </c>
      <c r="M13" s="3">
        <f>SUM(C13+D13+F13-I13+L13)</f>
        <v>908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845</v>
      </c>
      <c r="E14" s="3"/>
      <c r="F14" s="3">
        <v>4</v>
      </c>
      <c r="G14" s="3"/>
      <c r="H14" s="3"/>
      <c r="I14" s="3">
        <v>1030</v>
      </c>
      <c r="J14" s="3"/>
      <c r="K14" s="3"/>
      <c r="L14" s="3"/>
      <c r="M14" s="3">
        <f>SUM(C14+D14+F14+L14-I14)</f>
        <v>908</v>
      </c>
    </row>
    <row r="15" spans="1:13" ht="15" customHeight="1">
      <c r="A15" s="2" t="s">
        <v>9</v>
      </c>
      <c r="B15" s="4" t="s">
        <v>10</v>
      </c>
      <c r="C15" s="3"/>
      <c r="D15" s="3">
        <v>49950</v>
      </c>
      <c r="E15" s="3"/>
      <c r="F15" s="3"/>
      <c r="G15" s="3"/>
      <c r="H15" s="3"/>
      <c r="I15" s="3">
        <v>50292</v>
      </c>
      <c r="J15" s="3"/>
      <c r="K15" s="3"/>
      <c r="L15" s="3">
        <v>342</v>
      </c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41372</v>
      </c>
      <c r="D16" s="3">
        <f>SUM(D17:D18)</f>
        <v>106673</v>
      </c>
      <c r="E16" s="3"/>
      <c r="F16" s="3">
        <f>SUM(F17:F18)</f>
        <v>0</v>
      </c>
      <c r="G16" s="3"/>
      <c r="H16" s="3"/>
      <c r="I16" s="3">
        <f>SUM(I17:I18)</f>
        <v>108738</v>
      </c>
      <c r="J16" s="3"/>
      <c r="K16" s="3"/>
      <c r="L16" s="3">
        <f>SUM(L17+L18)</f>
        <v>0</v>
      </c>
      <c r="M16" s="3">
        <f>SUM(C16+D16+F16+L16-I16)</f>
        <v>39307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6667</v>
      </c>
      <c r="E17" s="3"/>
      <c r="F17" s="3"/>
      <c r="G17" s="3"/>
      <c r="H17" s="3"/>
      <c r="I17" s="3">
        <v>8732</v>
      </c>
      <c r="J17" s="3"/>
      <c r="K17" s="3"/>
      <c r="L17" s="3"/>
      <c r="M17" s="3">
        <f>SUM(C17+D17+F17+L17-I17)</f>
        <v>39307</v>
      </c>
    </row>
    <row r="18" spans="1:13" ht="15" customHeight="1">
      <c r="A18" s="2" t="s">
        <v>31</v>
      </c>
      <c r="B18" s="4" t="s">
        <v>10</v>
      </c>
      <c r="C18" s="3"/>
      <c r="D18" s="3">
        <v>100006</v>
      </c>
      <c r="E18" s="3"/>
      <c r="F18" s="3"/>
      <c r="G18" s="3"/>
      <c r="H18" s="3"/>
      <c r="I18" s="3">
        <v>100006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1766</v>
      </c>
      <c r="E19" s="3"/>
      <c r="F19" s="3">
        <f>SUM(F20:F21)</f>
        <v>21</v>
      </c>
      <c r="G19" s="3"/>
      <c r="H19" s="3"/>
      <c r="I19" s="3">
        <f>SUM(I20:I21)</f>
        <v>2207</v>
      </c>
      <c r="J19" s="3"/>
      <c r="K19" s="3">
        <f>SUM(K20:K21)</f>
        <v>0</v>
      </c>
      <c r="L19" s="3">
        <f>SUM(L20:L21)</f>
        <v>0</v>
      </c>
      <c r="M19" s="3">
        <f>SUM(C19+D19+F19+L19-I19-K19)</f>
        <v>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21</v>
      </c>
      <c r="G20" s="3"/>
      <c r="H20" s="3"/>
      <c r="I20" s="3">
        <v>21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1766</v>
      </c>
      <c r="E21" s="3"/>
      <c r="F21" s="3"/>
      <c r="G21" s="3"/>
      <c r="H21" s="3"/>
      <c r="I21" s="3">
        <v>2186</v>
      </c>
      <c r="J21" s="3"/>
      <c r="K21" s="3"/>
      <c r="L21" s="3"/>
      <c r="M21" s="3">
        <f>SUM(C21+D21+F21+L21-I21)</f>
        <v>0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1072</v>
      </c>
      <c r="E22" s="3"/>
      <c r="F22" s="3"/>
      <c r="G22" s="3"/>
      <c r="H22" s="3"/>
      <c r="I22" s="3">
        <f>SUM(I23:I24)</f>
        <v>1935</v>
      </c>
      <c r="J22" s="3"/>
      <c r="K22" s="3"/>
      <c r="L22" s="3">
        <f>SUM(L23:L24)</f>
        <v>513</v>
      </c>
      <c r="M22" s="3">
        <f>SUM(C22+D22+F22-I22+L22)</f>
        <v>1206</v>
      </c>
    </row>
    <row r="23" spans="1:13" ht="15" customHeight="1">
      <c r="A23" s="2" t="s">
        <v>17</v>
      </c>
      <c r="B23" s="4" t="s">
        <v>8</v>
      </c>
      <c r="C23" s="3">
        <v>1324</v>
      </c>
      <c r="D23" s="3"/>
      <c r="E23" s="3"/>
      <c r="F23" s="3"/>
      <c r="G23" s="3"/>
      <c r="H23" s="3"/>
      <c r="I23" s="3">
        <v>118</v>
      </c>
      <c r="J23" s="3"/>
      <c r="K23" s="3"/>
      <c r="L23" s="3"/>
      <c r="M23" s="3">
        <f>SUM(C23+D23+F23-I23)</f>
        <v>1206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1072</v>
      </c>
      <c r="E24" s="3"/>
      <c r="F24" s="3"/>
      <c r="G24" s="3"/>
      <c r="H24" s="3"/>
      <c r="I24" s="3">
        <v>1817</v>
      </c>
      <c r="J24" s="3"/>
      <c r="K24" s="3"/>
      <c r="L24" s="3">
        <v>513</v>
      </c>
      <c r="M24" s="3">
        <f>SUM(C24+D24+F24+L24-I24)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160306</v>
      </c>
      <c r="E25" s="3"/>
      <c r="F25" s="3">
        <f>SUM(F22+F16+F13+F19)</f>
        <v>25</v>
      </c>
      <c r="G25" s="3"/>
      <c r="H25" s="3"/>
      <c r="I25" s="3">
        <f>SUM(I22+I16+I13+I19)</f>
        <v>164202</v>
      </c>
      <c r="J25" s="3"/>
      <c r="K25" s="3">
        <f>SUM(K22+K16+K13+K19)</f>
        <v>0</v>
      </c>
      <c r="L25" s="3">
        <f>SUM(L22+L16+L13+L19)</f>
        <v>855</v>
      </c>
      <c r="M25" s="3">
        <f>SUM(M22+M16+M13+M19)</f>
        <v>41421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0" zoomScaleNormal="80" zoomScaleSheetLayoutView="80" zoomScalePageLayoutView="0" workbookViewId="0" topLeftCell="A10">
      <selection activeCell="M21" sqref="M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1089</v>
      </c>
      <c r="D13" s="3">
        <f>SUM(D14+D15)</f>
        <v>16882</v>
      </c>
      <c r="E13" s="3"/>
      <c r="F13" s="3">
        <f>SUM(F14+F15)</f>
        <v>3</v>
      </c>
      <c r="G13" s="3"/>
      <c r="H13" s="3"/>
      <c r="I13" s="3">
        <f>SUM(I14+I15)</f>
        <v>17912</v>
      </c>
      <c r="J13" s="3"/>
      <c r="K13" s="3">
        <f>SUM(K14+K15)</f>
        <v>0</v>
      </c>
      <c r="L13" s="3">
        <f>SUM(L14+L15)</f>
        <v>331</v>
      </c>
      <c r="M13" s="3">
        <f>SUM(C13+D13+F13-I13+L13)</f>
        <v>393</v>
      </c>
    </row>
    <row r="14" spans="1:13" ht="15" customHeight="1">
      <c r="A14" s="2" t="s">
        <v>7</v>
      </c>
      <c r="B14" s="4" t="s">
        <v>8</v>
      </c>
      <c r="C14" s="3">
        <v>1089</v>
      </c>
      <c r="D14" s="3">
        <v>346</v>
      </c>
      <c r="E14" s="3"/>
      <c r="F14" s="3">
        <v>3</v>
      </c>
      <c r="G14" s="3"/>
      <c r="H14" s="3"/>
      <c r="I14" s="3">
        <v>1236</v>
      </c>
      <c r="J14" s="3"/>
      <c r="K14" s="3"/>
      <c r="L14" s="3">
        <v>191</v>
      </c>
      <c r="M14" s="3">
        <f>SUM(C14+D14+F14+L14-I14)</f>
        <v>393</v>
      </c>
    </row>
    <row r="15" spans="1:13" ht="15" customHeight="1">
      <c r="A15" s="2" t="s">
        <v>9</v>
      </c>
      <c r="B15" s="4" t="s">
        <v>10</v>
      </c>
      <c r="C15" s="3"/>
      <c r="D15" s="3">
        <v>16536</v>
      </c>
      <c r="E15" s="3"/>
      <c r="F15" s="3"/>
      <c r="G15" s="3"/>
      <c r="H15" s="3"/>
      <c r="I15" s="3">
        <v>16676</v>
      </c>
      <c r="J15" s="3"/>
      <c r="K15" s="3"/>
      <c r="L15" s="3">
        <v>140</v>
      </c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41372</v>
      </c>
      <c r="D16" s="3">
        <f>SUM(D17:D18)</f>
        <v>40866</v>
      </c>
      <c r="E16" s="3"/>
      <c r="F16" s="3">
        <f>SUM(F17:F18)</f>
        <v>0</v>
      </c>
      <c r="G16" s="3"/>
      <c r="H16" s="3"/>
      <c r="I16" s="3">
        <f>SUM(I17:I18)</f>
        <v>42819</v>
      </c>
      <c r="J16" s="3"/>
      <c r="K16" s="3"/>
      <c r="L16" s="3">
        <f>SUM(L17+L18)</f>
        <v>0</v>
      </c>
      <c r="M16" s="3">
        <f>SUM(C16+D16+F16+L16-I16)</f>
        <v>39419</v>
      </c>
    </row>
    <row r="17" spans="1:13" ht="15" customHeight="1">
      <c r="A17" s="2" t="s">
        <v>30</v>
      </c>
      <c r="B17" s="4" t="s">
        <v>8</v>
      </c>
      <c r="C17" s="3">
        <v>41372</v>
      </c>
      <c r="D17" s="3">
        <v>2354</v>
      </c>
      <c r="E17" s="3"/>
      <c r="F17" s="3"/>
      <c r="G17" s="3"/>
      <c r="H17" s="3"/>
      <c r="I17" s="3">
        <v>4307</v>
      </c>
      <c r="J17" s="3"/>
      <c r="K17" s="3"/>
      <c r="L17" s="3"/>
      <c r="M17" s="3">
        <f>SUM(C17+D17+F17+L17-I17)</f>
        <v>39419</v>
      </c>
    </row>
    <row r="18" spans="1:13" ht="15" customHeight="1">
      <c r="A18" s="2" t="s">
        <v>31</v>
      </c>
      <c r="B18" s="4" t="s">
        <v>10</v>
      </c>
      <c r="C18" s="3"/>
      <c r="D18" s="3">
        <v>38512</v>
      </c>
      <c r="E18" s="3"/>
      <c r="F18" s="3"/>
      <c r="G18" s="3"/>
      <c r="H18" s="3"/>
      <c r="I18" s="3">
        <v>38512</v>
      </c>
      <c r="J18" s="3"/>
      <c r="K18" s="3"/>
      <c r="L18" s="3"/>
      <c r="M18" s="3">
        <f>SUM(C18+D18+F18-I18)</f>
        <v>0</v>
      </c>
    </row>
    <row r="19" spans="1:13" ht="114.75" customHeight="1">
      <c r="A19" s="1" t="s">
        <v>12</v>
      </c>
      <c r="B19" s="6" t="s">
        <v>37</v>
      </c>
      <c r="C19" s="3">
        <f>SUM(C21)</f>
        <v>420</v>
      </c>
      <c r="D19" s="3">
        <f>SUM(D20:D21)</f>
        <v>949</v>
      </c>
      <c r="E19" s="3"/>
      <c r="F19" s="3">
        <f>SUM(F20:F21)</f>
        <v>19</v>
      </c>
      <c r="G19" s="3"/>
      <c r="H19" s="3"/>
      <c r="I19" s="3">
        <f>SUM(I20:I21)</f>
        <v>914</v>
      </c>
      <c r="J19" s="3"/>
      <c r="K19" s="3">
        <f>SUM(K20:K21)</f>
        <v>0</v>
      </c>
      <c r="L19" s="3">
        <f>SUM(L20:L21)</f>
        <v>475</v>
      </c>
      <c r="M19" s="3">
        <f>SUM(C19+D19+F19+L19-I19-K19)</f>
        <v>949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19</v>
      </c>
      <c r="G20" s="3"/>
      <c r="H20" s="3"/>
      <c r="I20" s="3">
        <v>19</v>
      </c>
      <c r="J20" s="3"/>
      <c r="K20" s="3"/>
      <c r="L20" s="3"/>
      <c r="M20" s="3">
        <f>SUM(C20+D20+F20+L20-I20)</f>
        <v>0</v>
      </c>
    </row>
    <row r="21" spans="1:14" ht="15" customHeight="1">
      <c r="A21" s="2" t="s">
        <v>32</v>
      </c>
      <c r="B21" s="4" t="s">
        <v>10</v>
      </c>
      <c r="C21" s="3">
        <v>420</v>
      </c>
      <c r="D21" s="3">
        <v>949</v>
      </c>
      <c r="E21" s="3"/>
      <c r="F21" s="3"/>
      <c r="G21" s="3"/>
      <c r="H21" s="3"/>
      <c r="I21" s="3">
        <v>895</v>
      </c>
      <c r="J21" s="3"/>
      <c r="K21" s="3"/>
      <c r="L21" s="3">
        <v>475</v>
      </c>
      <c r="M21" s="3">
        <f>SUM(C21+D21+F21+L21-I21)</f>
        <v>949</v>
      </c>
      <c r="N21" s="5">
        <v>0</v>
      </c>
    </row>
    <row r="22" spans="1:13" ht="15" customHeight="1">
      <c r="A22" s="1" t="s">
        <v>15</v>
      </c>
      <c r="B22" s="6" t="s">
        <v>13</v>
      </c>
      <c r="C22" s="3">
        <f>SUM(C23:C24)</f>
        <v>1556</v>
      </c>
      <c r="D22" s="3">
        <f>SUM(D23:D24)</f>
        <v>407</v>
      </c>
      <c r="E22" s="3"/>
      <c r="F22" s="3"/>
      <c r="G22" s="3"/>
      <c r="H22" s="3"/>
      <c r="I22" s="3">
        <f>SUM(I23:I24)</f>
        <v>905</v>
      </c>
      <c r="J22" s="3"/>
      <c r="K22" s="3"/>
      <c r="L22" s="3">
        <f>SUM(L23:L24)</f>
        <v>207</v>
      </c>
      <c r="M22" s="3">
        <f>SUM(C22+D22+F22-I22+L22)</f>
        <v>1265</v>
      </c>
    </row>
    <row r="23" spans="1:13" ht="15" customHeight="1">
      <c r="A23" s="2" t="s">
        <v>17</v>
      </c>
      <c r="B23" s="4" t="s">
        <v>8</v>
      </c>
      <c r="C23" s="3">
        <v>1324</v>
      </c>
      <c r="D23" s="3"/>
      <c r="E23" s="3"/>
      <c r="F23" s="3"/>
      <c r="G23" s="3"/>
      <c r="H23" s="3"/>
      <c r="I23" s="3">
        <v>59</v>
      </c>
      <c r="J23" s="3"/>
      <c r="K23" s="3"/>
      <c r="L23" s="3"/>
      <c r="M23" s="3">
        <f>SUM(C23+D23+F23-I23)</f>
        <v>1265</v>
      </c>
    </row>
    <row r="24" spans="1:13" ht="15" customHeight="1">
      <c r="A24" s="2" t="s">
        <v>18</v>
      </c>
      <c r="B24" s="4" t="s">
        <v>10</v>
      </c>
      <c r="C24" s="3">
        <v>232</v>
      </c>
      <c r="D24" s="3">
        <v>407</v>
      </c>
      <c r="E24" s="3"/>
      <c r="F24" s="3"/>
      <c r="G24" s="3"/>
      <c r="H24" s="3"/>
      <c r="I24" s="3">
        <v>846</v>
      </c>
      <c r="J24" s="3"/>
      <c r="K24" s="3"/>
      <c r="L24" s="3">
        <v>207</v>
      </c>
      <c r="M24" s="3">
        <f>SUM(C24+D24+F24+L24-I24)</f>
        <v>0</v>
      </c>
    </row>
    <row r="25" spans="1:13" ht="15" customHeight="1">
      <c r="A25" s="1" t="s">
        <v>20</v>
      </c>
      <c r="B25" s="6" t="s">
        <v>33</v>
      </c>
      <c r="C25" s="3">
        <f>SUM(C22+C16+C13+C19)</f>
        <v>44437</v>
      </c>
      <c r="D25" s="3">
        <f>SUM(D22+D16+D13+D19)</f>
        <v>59104</v>
      </c>
      <c r="E25" s="3"/>
      <c r="F25" s="3">
        <f>SUM(F22+F16+F13+F19)</f>
        <v>22</v>
      </c>
      <c r="G25" s="3"/>
      <c r="H25" s="3"/>
      <c r="I25" s="3">
        <f>SUM(I22+I16+I13+I19)</f>
        <v>62550</v>
      </c>
      <c r="J25" s="3"/>
      <c r="K25" s="3">
        <f>SUM(K22+K16+K13+K19)</f>
        <v>0</v>
      </c>
      <c r="L25" s="3">
        <f>SUM(L22+L16+L13+L19)</f>
        <v>1013</v>
      </c>
      <c r="M25" s="3">
        <f>SUM(M22+M16+M13+M19)</f>
        <v>42026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13">
      <selection activeCell="M21" sqref="M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337937</v>
      </c>
      <c r="E13" s="3"/>
      <c r="F13" s="3">
        <f>SUM(F14+F15)</f>
        <v>10</v>
      </c>
      <c r="G13" s="3"/>
      <c r="H13" s="3"/>
      <c r="I13" s="3">
        <f>SUM(I14+I15)</f>
        <v>339786</v>
      </c>
      <c r="J13" s="3"/>
      <c r="K13" s="3">
        <f>SUM(K14+K15)</f>
        <v>1387</v>
      </c>
      <c r="L13" s="3">
        <f>SUM(L14+L15)</f>
        <v>0</v>
      </c>
      <c r="M13" s="3">
        <f>SUM(C13+D13+F13+L13-I13-K13)</f>
        <v>3761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15421</v>
      </c>
      <c r="E14" s="3"/>
      <c r="F14" s="3">
        <v>10</v>
      </c>
      <c r="G14" s="3"/>
      <c r="H14" s="3"/>
      <c r="I14" s="3">
        <v>17246</v>
      </c>
      <c r="J14" s="3"/>
      <c r="K14" s="3"/>
      <c r="L14" s="3"/>
      <c r="M14" s="3">
        <f>SUM(C14+D14+F14+L14-I14)</f>
        <v>3761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322516</v>
      </c>
      <c r="E15" s="3"/>
      <c r="F15" s="3"/>
      <c r="G15" s="3"/>
      <c r="H15" s="3"/>
      <c r="I15" s="3">
        <v>322540</v>
      </c>
      <c r="J15" s="3"/>
      <c r="K15" s="3">
        <v>1387</v>
      </c>
      <c r="L15" s="3"/>
      <c r="M15" s="3">
        <f>SUM(C15+D15+F15+L15-I15-K15)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667802</v>
      </c>
      <c r="E16" s="3"/>
      <c r="F16" s="3">
        <f>SUM(F17:F18)</f>
        <v>0</v>
      </c>
      <c r="G16" s="3"/>
      <c r="H16" s="3"/>
      <c r="I16" s="3">
        <f>SUM(I17:I18)</f>
        <v>671061</v>
      </c>
      <c r="J16" s="3"/>
      <c r="K16" s="3"/>
      <c r="L16" s="3">
        <f>SUM(L17+L18)</f>
        <v>0</v>
      </c>
      <c r="M16" s="3">
        <f>SUM(C16+D16+F16+L16-I16)</f>
        <v>142851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46211</v>
      </c>
      <c r="E17" s="3"/>
      <c r="F17" s="3"/>
      <c r="G17" s="3"/>
      <c r="H17" s="3"/>
      <c r="I17" s="3">
        <v>49472</v>
      </c>
      <c r="J17" s="3"/>
      <c r="K17" s="3"/>
      <c r="L17" s="3"/>
      <c r="M17" s="3">
        <f>SUM(C17+D17+F17+L17-I17)</f>
        <v>142849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621591</v>
      </c>
      <c r="E18" s="3"/>
      <c r="F18" s="3"/>
      <c r="G18" s="3"/>
      <c r="H18" s="3"/>
      <c r="I18" s="3">
        <v>621589</v>
      </c>
      <c r="J18" s="3"/>
      <c r="K18" s="3"/>
      <c r="L18" s="3"/>
      <c r="M18" s="3">
        <f>SUM(C18+D18+F18-I18)</f>
        <v>2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18646</v>
      </c>
      <c r="E19" s="3"/>
      <c r="F19" s="3">
        <f>SUM(F20:F21)</f>
        <v>46</v>
      </c>
      <c r="G19" s="3"/>
      <c r="H19" s="3"/>
      <c r="I19" s="3">
        <f>SUM(I20:I21)</f>
        <v>18825</v>
      </c>
      <c r="J19" s="3"/>
      <c r="K19" s="3">
        <f>SUM(K20:K21)</f>
        <v>7862</v>
      </c>
      <c r="L19" s="3">
        <f>SUM(L20:L21)</f>
        <v>1450</v>
      </c>
      <c r="M19" s="3">
        <f>SUM(C19+D19+F19+L19-I19-K19)</f>
        <v>1450</v>
      </c>
    </row>
    <row r="20" spans="1:13" ht="15" customHeight="1">
      <c r="A20" s="2" t="s">
        <v>14</v>
      </c>
      <c r="B20" s="4" t="s">
        <v>8</v>
      </c>
      <c r="C20" s="3">
        <v>0</v>
      </c>
      <c r="D20" s="3"/>
      <c r="E20" s="3"/>
      <c r="F20" s="3">
        <v>46</v>
      </c>
      <c r="G20" s="3"/>
      <c r="H20" s="3"/>
      <c r="I20" s="3">
        <v>46</v>
      </c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18646</v>
      </c>
      <c r="E21" s="3"/>
      <c r="F21" s="3"/>
      <c r="G21" s="3"/>
      <c r="H21" s="3"/>
      <c r="I21" s="3">
        <v>18779</v>
      </c>
      <c r="J21" s="3"/>
      <c r="K21" s="3">
        <v>7862</v>
      </c>
      <c r="L21" s="3">
        <v>1450</v>
      </c>
      <c r="M21" s="3">
        <f>SUM(C21+D21+F21+L21-I21-K21)</f>
        <v>1450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20535</v>
      </c>
      <c r="E22" s="3"/>
      <c r="F22" s="3"/>
      <c r="G22" s="3"/>
      <c r="H22" s="3"/>
      <c r="I22" s="3">
        <f>SUM(I23:I24)</f>
        <v>20772</v>
      </c>
      <c r="J22" s="3"/>
      <c r="K22" s="3"/>
      <c r="L22" s="3">
        <f>SUM(L23:L24)</f>
        <v>801</v>
      </c>
      <c r="M22" s="3">
        <f>SUM(C22+D22+F22+L22-I22)</f>
        <v>5371</v>
      </c>
    </row>
    <row r="23" spans="1:13" ht="15" customHeight="1">
      <c r="A23" s="2" t="s">
        <v>17</v>
      </c>
      <c r="B23" s="4" t="s">
        <v>8</v>
      </c>
      <c r="C23" s="3">
        <v>4807</v>
      </c>
      <c r="D23" s="3">
        <v>1537</v>
      </c>
      <c r="E23" s="3"/>
      <c r="F23" s="3"/>
      <c r="G23" s="3"/>
      <c r="H23" s="3"/>
      <c r="I23" s="3">
        <v>1774</v>
      </c>
      <c r="J23" s="3"/>
      <c r="K23" s="3"/>
      <c r="L23" s="3"/>
      <c r="M23" s="3">
        <f>SUM(C23+D23+F23-I23)</f>
        <v>4570</v>
      </c>
    </row>
    <row r="24" spans="1:13" ht="15" customHeight="1">
      <c r="A24" s="2" t="s">
        <v>18</v>
      </c>
      <c r="B24" s="4" t="s">
        <v>10</v>
      </c>
      <c r="C24" s="3"/>
      <c r="D24" s="3">
        <v>18998</v>
      </c>
      <c r="E24" s="3"/>
      <c r="F24" s="3"/>
      <c r="G24" s="3"/>
      <c r="H24" s="3"/>
      <c r="I24" s="3">
        <v>18998</v>
      </c>
      <c r="J24" s="3"/>
      <c r="K24" s="3"/>
      <c r="L24" s="3">
        <v>801</v>
      </c>
      <c r="M24" s="3">
        <f>SUM(C24+D24+F24+L24-I24)</f>
        <v>801</v>
      </c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1044920</v>
      </c>
      <c r="E25" s="3"/>
      <c r="F25" s="3">
        <f>SUM(F22+F16+F13+F19)</f>
        <v>56</v>
      </c>
      <c r="G25" s="3"/>
      <c r="H25" s="3"/>
      <c r="I25" s="3">
        <f>SUM(I22+I16+I13+I19)</f>
        <v>1050444</v>
      </c>
      <c r="J25" s="3"/>
      <c r="K25" s="3">
        <f>SUM(K22+K16+K13+K19)</f>
        <v>9249</v>
      </c>
      <c r="L25" s="3">
        <f>SUM(L22+L16+L13+L19)</f>
        <v>2251</v>
      </c>
      <c r="M25" s="3">
        <f>SUM(M22+M16+M13+M19)</f>
        <v>153433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SheetLayoutView="80" zoomScalePageLayoutView="0" workbookViewId="0" topLeftCell="A7">
      <selection activeCell="A26" sqref="A26:M2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0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10" spans="1:13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</row>
    <row r="11" spans="1:13" ht="123" customHeight="1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>
        <f>SUM(C14+C15)</f>
        <v>6987</v>
      </c>
      <c r="D13" s="3">
        <f>SUM(D14+D15)</f>
        <v>336559</v>
      </c>
      <c r="E13" s="3"/>
      <c r="F13" s="3"/>
      <c r="G13" s="3"/>
      <c r="H13" s="3"/>
      <c r="I13" s="3">
        <f>SUM(I14+I15)</f>
        <v>339785</v>
      </c>
      <c r="J13" s="3"/>
      <c r="K13" s="3"/>
      <c r="L13" s="3">
        <f>SUM(L14+L15)</f>
        <v>0</v>
      </c>
      <c r="M13" s="3">
        <f>SUM(C13+D13+F13+L13-I13)</f>
        <v>3761</v>
      </c>
    </row>
    <row r="14" spans="1:13" ht="15" customHeight="1">
      <c r="A14" s="2" t="s">
        <v>7</v>
      </c>
      <c r="B14" s="4" t="s">
        <v>8</v>
      </c>
      <c r="C14" s="3">
        <v>5576</v>
      </c>
      <c r="D14" s="3">
        <v>15430</v>
      </c>
      <c r="E14" s="3"/>
      <c r="F14" s="3"/>
      <c r="G14" s="3"/>
      <c r="H14" s="3"/>
      <c r="I14" s="3">
        <v>17245</v>
      </c>
      <c r="J14" s="3"/>
      <c r="K14" s="3"/>
      <c r="L14" s="3"/>
      <c r="M14" s="3">
        <f>SUM(C14+D14+F14+L14-I14)</f>
        <v>3761</v>
      </c>
    </row>
    <row r="15" spans="1:13" ht="15" customHeight="1">
      <c r="A15" s="2" t="s">
        <v>9</v>
      </c>
      <c r="B15" s="4" t="s">
        <v>10</v>
      </c>
      <c r="C15" s="3">
        <v>1411</v>
      </c>
      <c r="D15" s="3">
        <v>321129</v>
      </c>
      <c r="E15" s="3"/>
      <c r="F15" s="3"/>
      <c r="G15" s="3"/>
      <c r="H15" s="3"/>
      <c r="I15" s="3">
        <v>322540</v>
      </c>
      <c r="J15" s="3"/>
      <c r="K15" s="3"/>
      <c r="L15" s="3"/>
      <c r="M15" s="3">
        <f>SUM(C15+D15+F15+L15-I15)</f>
        <v>0</v>
      </c>
    </row>
    <row r="16" spans="1:13" ht="89.25" customHeight="1">
      <c r="A16" s="1" t="s">
        <v>11</v>
      </c>
      <c r="B16" s="6" t="s">
        <v>36</v>
      </c>
      <c r="C16" s="3">
        <f>SUM(C17)</f>
        <v>146110</v>
      </c>
      <c r="D16" s="3">
        <f>SUM(D17:D18)</f>
        <v>667802</v>
      </c>
      <c r="E16" s="3"/>
      <c r="F16" s="3">
        <f>SUM(F17:F18)</f>
        <v>0</v>
      </c>
      <c r="G16" s="3"/>
      <c r="H16" s="3"/>
      <c r="I16" s="3">
        <f>SUM(I17:I18)</f>
        <v>671061</v>
      </c>
      <c r="J16" s="3"/>
      <c r="K16" s="3"/>
      <c r="L16" s="3">
        <f>SUM(L17+L18)</f>
        <v>0</v>
      </c>
      <c r="M16" s="3">
        <f>SUM(C16+D16+F16+L16-I16)</f>
        <v>142851</v>
      </c>
    </row>
    <row r="17" spans="1:13" ht="15" customHeight="1">
      <c r="A17" s="2" t="s">
        <v>30</v>
      </c>
      <c r="B17" s="4" t="s">
        <v>8</v>
      </c>
      <c r="C17" s="3">
        <v>146110</v>
      </c>
      <c r="D17" s="3">
        <v>46211</v>
      </c>
      <c r="E17" s="3"/>
      <c r="F17" s="3"/>
      <c r="G17" s="3"/>
      <c r="H17" s="3"/>
      <c r="I17" s="3">
        <v>49472</v>
      </c>
      <c r="J17" s="3"/>
      <c r="K17" s="3"/>
      <c r="L17" s="3"/>
      <c r="M17" s="3">
        <f>SUM(C17+D17+F17+L17-I17)</f>
        <v>142849</v>
      </c>
    </row>
    <row r="18" spans="1:13" ht="15" customHeight="1">
      <c r="A18" s="2" t="s">
        <v>31</v>
      </c>
      <c r="B18" s="4" t="s">
        <v>10</v>
      </c>
      <c r="C18" s="3">
        <v>0</v>
      </c>
      <c r="D18" s="3">
        <v>621591</v>
      </c>
      <c r="E18" s="3"/>
      <c r="F18" s="3"/>
      <c r="G18" s="3"/>
      <c r="H18" s="3"/>
      <c r="I18" s="3">
        <v>621589</v>
      </c>
      <c r="J18" s="3"/>
      <c r="K18" s="3"/>
      <c r="L18" s="3"/>
      <c r="M18" s="3">
        <f>SUM(C18+D18+F18-I18)</f>
        <v>2</v>
      </c>
    </row>
    <row r="19" spans="1:13" ht="114.75" customHeight="1">
      <c r="A19" s="1" t="s">
        <v>12</v>
      </c>
      <c r="B19" s="6" t="s">
        <v>37</v>
      </c>
      <c r="C19" s="3">
        <f>SUM(C21)</f>
        <v>7995</v>
      </c>
      <c r="D19" s="3">
        <f>SUM(D20:D21)</f>
        <v>10832</v>
      </c>
      <c r="E19" s="3"/>
      <c r="F19" s="3"/>
      <c r="G19" s="3"/>
      <c r="H19" s="3"/>
      <c r="I19" s="3">
        <f>SUM(I20:I21)</f>
        <v>18827</v>
      </c>
      <c r="J19" s="3"/>
      <c r="K19" s="3"/>
      <c r="L19" s="3">
        <f>SUM(L20:L21)</f>
        <v>1450</v>
      </c>
      <c r="M19" s="3">
        <f>SUM(C19+D19+F19+L19-I19)</f>
        <v>1450</v>
      </c>
    </row>
    <row r="20" spans="1:13" ht="15" customHeight="1">
      <c r="A20" s="2" t="s">
        <v>14</v>
      </c>
      <c r="B20" s="4" t="s">
        <v>8</v>
      </c>
      <c r="C20" s="3">
        <v>0</v>
      </c>
      <c r="D20" s="3">
        <v>47</v>
      </c>
      <c r="E20" s="3"/>
      <c r="F20" s="3"/>
      <c r="G20" s="3"/>
      <c r="H20" s="3"/>
      <c r="I20" s="3">
        <v>47</v>
      </c>
      <c r="J20" s="3"/>
      <c r="K20" s="3"/>
      <c r="L20" s="3"/>
      <c r="M20" s="3">
        <f>SUM(C20+D20+F20+L20-I20)</f>
        <v>0</v>
      </c>
    </row>
    <row r="21" spans="1:13" ht="15" customHeight="1">
      <c r="A21" s="2" t="s">
        <v>32</v>
      </c>
      <c r="B21" s="4" t="s">
        <v>10</v>
      </c>
      <c r="C21" s="3">
        <v>7995</v>
      </c>
      <c r="D21" s="3">
        <v>10785</v>
      </c>
      <c r="E21" s="3"/>
      <c r="F21" s="3"/>
      <c r="G21" s="3"/>
      <c r="H21" s="3"/>
      <c r="I21" s="3">
        <v>18780</v>
      </c>
      <c r="J21" s="3"/>
      <c r="K21" s="3"/>
      <c r="L21" s="3">
        <v>1450</v>
      </c>
      <c r="M21" s="3">
        <f>SUM(C21+D21+F21+L21-I21)</f>
        <v>1450</v>
      </c>
    </row>
    <row r="22" spans="1:13" ht="15" customHeight="1">
      <c r="A22" s="1" t="s">
        <v>15</v>
      </c>
      <c r="B22" s="6" t="s">
        <v>13</v>
      </c>
      <c r="C22" s="3">
        <f>SUM(C23)</f>
        <v>4807</v>
      </c>
      <c r="D22" s="3">
        <f>SUM(D23:D24)</f>
        <v>20535</v>
      </c>
      <c r="E22" s="3"/>
      <c r="F22" s="3"/>
      <c r="G22" s="3"/>
      <c r="H22" s="3"/>
      <c r="I22" s="3">
        <f>SUM(I23:I24)</f>
        <v>20772</v>
      </c>
      <c r="J22" s="3"/>
      <c r="K22" s="3"/>
      <c r="L22" s="3">
        <f>SUM(L23:L24)</f>
        <v>801</v>
      </c>
      <c r="M22" s="3">
        <f>SUM(C22+D22+F22+L22-I22)</f>
        <v>5371</v>
      </c>
    </row>
    <row r="23" spans="1:13" ht="15" customHeight="1">
      <c r="A23" s="2" t="s">
        <v>17</v>
      </c>
      <c r="B23" s="4" t="s">
        <v>8</v>
      </c>
      <c r="C23" s="3">
        <v>4807</v>
      </c>
      <c r="D23" s="3">
        <v>1537</v>
      </c>
      <c r="E23" s="3"/>
      <c r="F23" s="3"/>
      <c r="G23" s="3"/>
      <c r="H23" s="3"/>
      <c r="I23" s="3">
        <v>1774</v>
      </c>
      <c r="J23" s="3"/>
      <c r="K23" s="3"/>
      <c r="L23" s="3"/>
      <c r="M23" s="3">
        <f>SUM(C23+D23+F23-I23)</f>
        <v>4570</v>
      </c>
    </row>
    <row r="24" spans="1:13" ht="15" customHeight="1">
      <c r="A24" s="2" t="s">
        <v>18</v>
      </c>
      <c r="B24" s="4" t="s">
        <v>10</v>
      </c>
      <c r="C24" s="3"/>
      <c r="D24" s="3">
        <v>18998</v>
      </c>
      <c r="E24" s="3"/>
      <c r="F24" s="3"/>
      <c r="G24" s="3"/>
      <c r="H24" s="3"/>
      <c r="I24" s="3">
        <v>18998</v>
      </c>
      <c r="J24" s="3"/>
      <c r="K24" s="3"/>
      <c r="L24" s="3">
        <v>801</v>
      </c>
      <c r="M24" s="3">
        <f>SUM(C24+D24+F24+L24-I24)</f>
        <v>801</v>
      </c>
    </row>
    <row r="25" spans="1:13" ht="15" customHeight="1">
      <c r="A25" s="1" t="s">
        <v>20</v>
      </c>
      <c r="B25" s="6" t="s">
        <v>33</v>
      </c>
      <c r="C25" s="3">
        <f>SUM(C22+C16+C13+C19)</f>
        <v>165899</v>
      </c>
      <c r="D25" s="3">
        <f>SUM(D22+D16+D13+D19)</f>
        <v>1035728</v>
      </c>
      <c r="E25" s="3"/>
      <c r="F25" s="3">
        <f>SUM(F22+F16+F13+F19)</f>
        <v>0</v>
      </c>
      <c r="G25" s="3"/>
      <c r="H25" s="3"/>
      <c r="I25" s="3">
        <f>SUM(I22+I16+I13+I19)</f>
        <v>1050445</v>
      </c>
      <c r="J25" s="3"/>
      <c r="K25" s="3"/>
      <c r="L25" s="3">
        <f>SUM(L22+L16+L13+L19)</f>
        <v>2251</v>
      </c>
      <c r="M25" s="3">
        <f>SUM(M22+M16+M13+M19)</f>
        <v>153433</v>
      </c>
    </row>
    <row r="26" spans="1:13" s="15" customFormat="1" ht="1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Eglute</cp:lastModifiedBy>
  <cp:lastPrinted>2017-07-13T11:16:27Z</cp:lastPrinted>
  <dcterms:created xsi:type="dcterms:W3CDTF">1996-10-14T23:33:28Z</dcterms:created>
  <dcterms:modified xsi:type="dcterms:W3CDTF">2017-10-27T11:55:57Z</dcterms:modified>
  <cp:category/>
  <cp:version/>
  <cp:contentType/>
  <cp:contentStatus/>
</cp:coreProperties>
</file>